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34CE95BE-02F2-4DC2-B912-7CCFF6A4741E}" xr6:coauthVersionLast="47" xr6:coauthVersionMax="47" xr10:uidLastSave="{00000000-0000-0000-0000-000000000000}"/>
  <bookViews>
    <workbookView xWindow="75" yWindow="975" windowWidth="14415" windowHeight="14670" xr2:uid="{00000000-000D-0000-FFFF-FFFF00000000}"/>
  </bookViews>
  <sheets>
    <sheet name="MADRE" sheetId="1" r:id="rId1"/>
    <sheet name="WHATSAPP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7" i="2" l="1"/>
  <c r="B220" i="2" l="1"/>
  <c r="D220" i="2" s="1"/>
  <c r="A220" i="2"/>
  <c r="B219" i="2"/>
  <c r="D219" i="2" s="1"/>
  <c r="A219" i="2"/>
  <c r="B218" i="2"/>
  <c r="D218" i="2" s="1"/>
  <c r="A218" i="2"/>
  <c r="B217" i="2"/>
  <c r="D217" i="2" s="1"/>
  <c r="A217" i="2"/>
  <c r="B216" i="2"/>
  <c r="D216" i="2" s="1"/>
  <c r="A216" i="2"/>
  <c r="B215" i="2"/>
  <c r="D215" i="2" s="1"/>
  <c r="A215" i="2"/>
  <c r="B214" i="2"/>
  <c r="D214" i="2" s="1"/>
  <c r="A214" i="2"/>
  <c r="B213" i="2"/>
  <c r="D213" i="2" s="1"/>
  <c r="A213" i="2"/>
  <c r="B212" i="2"/>
  <c r="D212" i="2" s="1"/>
  <c r="A212" i="2"/>
  <c r="B211" i="2"/>
  <c r="D211" i="2" s="1"/>
  <c r="A211" i="2"/>
  <c r="B210" i="2"/>
  <c r="D210" i="2" s="1"/>
  <c r="A210" i="2"/>
  <c r="B209" i="2"/>
  <c r="D209" i="2" s="1"/>
  <c r="A209" i="2"/>
  <c r="B208" i="2"/>
  <c r="D208" i="2" s="1"/>
  <c r="A208" i="2"/>
  <c r="B207" i="2"/>
  <c r="D207" i="2" s="1"/>
  <c r="A207" i="2"/>
  <c r="B206" i="2"/>
  <c r="D206" i="2" s="1"/>
  <c r="A206" i="2"/>
  <c r="B205" i="2"/>
  <c r="D205" i="2" s="1"/>
  <c r="A205" i="2"/>
  <c r="B204" i="2"/>
  <c r="D204" i="2" s="1"/>
  <c r="A204" i="2"/>
  <c r="B203" i="2"/>
  <c r="D203" i="2" s="1"/>
  <c r="A203" i="2"/>
  <c r="B202" i="2"/>
  <c r="D202" i="2" s="1"/>
  <c r="A202" i="2"/>
  <c r="B201" i="2"/>
  <c r="D201" i="2" s="1"/>
  <c r="A201" i="2"/>
  <c r="B200" i="2"/>
  <c r="D200" i="2" s="1"/>
  <c r="A200" i="2"/>
  <c r="B199" i="2"/>
  <c r="D199" i="2" s="1"/>
  <c r="A199" i="2"/>
  <c r="B198" i="2"/>
  <c r="D198" i="2" s="1"/>
  <c r="A198" i="2"/>
  <c r="B197" i="2"/>
  <c r="D197" i="2" s="1"/>
  <c r="A197" i="2"/>
  <c r="B196" i="2"/>
  <c r="D196" i="2" s="1"/>
  <c r="A196" i="2"/>
  <c r="B195" i="2"/>
  <c r="D195" i="2" s="1"/>
  <c r="A195" i="2"/>
  <c r="B194" i="2"/>
  <c r="D194" i="2" s="1"/>
  <c r="A194" i="2"/>
  <c r="B193" i="2"/>
  <c r="D193" i="2" s="1"/>
  <c r="A193" i="2"/>
  <c r="B192" i="2"/>
  <c r="D192" i="2" s="1"/>
  <c r="A192" i="2"/>
  <c r="B191" i="2"/>
  <c r="D191" i="2" s="1"/>
  <c r="A191" i="2"/>
  <c r="B190" i="2"/>
  <c r="D190" i="2" s="1"/>
  <c r="A190" i="2"/>
  <c r="B189" i="2"/>
  <c r="D189" i="2" s="1"/>
  <c r="A189" i="2"/>
  <c r="B188" i="2"/>
  <c r="D188" i="2" s="1"/>
  <c r="A188" i="2"/>
  <c r="B187" i="2"/>
  <c r="D187" i="2" s="1"/>
  <c r="A187" i="2"/>
  <c r="B186" i="2"/>
  <c r="D186" i="2" s="1"/>
  <c r="A186" i="2"/>
  <c r="B185" i="2"/>
  <c r="D185" i="2" s="1"/>
  <c r="A185" i="2"/>
  <c r="B184" i="2"/>
  <c r="D184" i="2" s="1"/>
  <c r="A184" i="2"/>
  <c r="B183" i="2"/>
  <c r="D183" i="2" s="1"/>
  <c r="A183" i="2"/>
  <c r="B182" i="2"/>
  <c r="D182" i="2" s="1"/>
  <c r="A182" i="2"/>
  <c r="B181" i="2"/>
  <c r="D181" i="2" s="1"/>
  <c r="A181" i="2"/>
  <c r="B180" i="2"/>
  <c r="D180" i="2" s="1"/>
  <c r="A180" i="2"/>
  <c r="B179" i="2"/>
  <c r="D179" i="2" s="1"/>
  <c r="A179" i="2"/>
  <c r="B178" i="2"/>
  <c r="D178" i="2" s="1"/>
  <c r="A178" i="2"/>
  <c r="B177" i="2"/>
  <c r="D177" i="2" s="1"/>
  <c r="A177" i="2"/>
  <c r="B176" i="2"/>
  <c r="D176" i="2" s="1"/>
  <c r="A176" i="2"/>
  <c r="B175" i="2"/>
  <c r="D175" i="2" s="1"/>
  <c r="A175" i="2"/>
  <c r="B174" i="2"/>
  <c r="D174" i="2" s="1"/>
  <c r="A174" i="2"/>
  <c r="B173" i="2"/>
  <c r="D173" i="2" s="1"/>
  <c r="A173" i="2"/>
  <c r="B172" i="2"/>
  <c r="D172" i="2" s="1"/>
  <c r="A172" i="2"/>
  <c r="B171" i="2"/>
  <c r="D171" i="2" s="1"/>
  <c r="A171" i="2"/>
  <c r="B170" i="2"/>
  <c r="D170" i="2" s="1"/>
  <c r="A170" i="2"/>
  <c r="B169" i="2"/>
  <c r="D169" i="2" s="1"/>
  <c r="A169" i="2"/>
  <c r="B168" i="2"/>
  <c r="D168" i="2" s="1"/>
  <c r="A168" i="2"/>
  <c r="B167" i="2"/>
  <c r="D167" i="2" s="1"/>
  <c r="A167" i="2"/>
  <c r="B166" i="2"/>
  <c r="D166" i="2" s="1"/>
  <c r="A166" i="2"/>
  <c r="B165" i="2"/>
  <c r="D165" i="2" s="1"/>
  <c r="A165" i="2"/>
  <c r="B164" i="2"/>
  <c r="D164" i="2" s="1"/>
  <c r="A164" i="2"/>
  <c r="B163" i="2"/>
  <c r="D163" i="2" s="1"/>
  <c r="A163" i="2"/>
  <c r="B162" i="2"/>
  <c r="D162" i="2" s="1"/>
  <c r="A162" i="2"/>
  <c r="B161" i="2"/>
  <c r="D161" i="2" s="1"/>
  <c r="A161" i="2"/>
  <c r="B160" i="2"/>
  <c r="D160" i="2" s="1"/>
  <c r="A160" i="2"/>
  <c r="B159" i="2"/>
  <c r="D159" i="2" s="1"/>
  <c r="A159" i="2"/>
  <c r="B158" i="2"/>
  <c r="D158" i="2" s="1"/>
  <c r="A158" i="2"/>
  <c r="B157" i="2"/>
  <c r="D157" i="2" s="1"/>
  <c r="A157" i="2"/>
  <c r="B156" i="2"/>
  <c r="D156" i="2" s="1"/>
  <c r="A156" i="2"/>
  <c r="B155" i="2"/>
  <c r="D155" i="2" s="1"/>
  <c r="A155" i="2"/>
  <c r="B154" i="2"/>
  <c r="D154" i="2" s="1"/>
  <c r="A154" i="2"/>
  <c r="B153" i="2"/>
  <c r="D153" i="2" s="1"/>
  <c r="A153" i="2"/>
  <c r="B152" i="2"/>
  <c r="D152" i="2" s="1"/>
  <c r="A152" i="2"/>
  <c r="B151" i="2"/>
  <c r="D151" i="2" s="1"/>
  <c r="A151" i="2"/>
  <c r="B150" i="2"/>
  <c r="D150" i="2" s="1"/>
  <c r="A150" i="2"/>
  <c r="B149" i="2"/>
  <c r="D149" i="2" s="1"/>
  <c r="A149" i="2"/>
  <c r="B148" i="2"/>
  <c r="D148" i="2" s="1"/>
  <c r="A148" i="2"/>
  <c r="B147" i="2"/>
  <c r="D147" i="2" s="1"/>
  <c r="A147" i="2"/>
  <c r="B146" i="2"/>
  <c r="D146" i="2" s="1"/>
  <c r="A146" i="2"/>
  <c r="B145" i="2"/>
  <c r="D145" i="2" s="1"/>
  <c r="A145" i="2"/>
  <c r="B144" i="2"/>
  <c r="D144" i="2" s="1"/>
  <c r="A144" i="2"/>
  <c r="B143" i="2"/>
  <c r="D143" i="2" s="1"/>
  <c r="A143" i="2"/>
  <c r="B142" i="2"/>
  <c r="D142" i="2" s="1"/>
  <c r="A142" i="2"/>
  <c r="B141" i="2"/>
  <c r="D141" i="2" s="1"/>
  <c r="A141" i="2"/>
  <c r="B140" i="2"/>
  <c r="D140" i="2" s="1"/>
  <c r="A140" i="2"/>
  <c r="B139" i="2"/>
  <c r="D139" i="2" s="1"/>
  <c r="A139" i="2"/>
  <c r="B138" i="2"/>
  <c r="D138" i="2" s="1"/>
  <c r="A138" i="2"/>
  <c r="B137" i="2"/>
  <c r="D137" i="2" s="1"/>
  <c r="A137" i="2"/>
  <c r="B136" i="2"/>
  <c r="D136" i="2" s="1"/>
  <c r="A136" i="2"/>
  <c r="B135" i="2"/>
  <c r="D135" i="2" s="1"/>
  <c r="A135" i="2"/>
  <c r="B134" i="2"/>
  <c r="D134" i="2" s="1"/>
  <c r="A134" i="2"/>
  <c r="B133" i="2"/>
  <c r="D133" i="2" s="1"/>
  <c r="A133" i="2"/>
  <c r="B132" i="2"/>
  <c r="D132" i="2" s="1"/>
  <c r="A132" i="2"/>
  <c r="B131" i="2"/>
  <c r="D131" i="2" s="1"/>
  <c r="A131" i="2"/>
  <c r="B130" i="2"/>
  <c r="D130" i="2" s="1"/>
  <c r="A130" i="2"/>
  <c r="B129" i="2"/>
  <c r="D129" i="2" s="1"/>
  <c r="A129" i="2"/>
  <c r="B128" i="2"/>
  <c r="D128" i="2" s="1"/>
  <c r="A128" i="2"/>
  <c r="D127" i="2"/>
  <c r="A127" i="2"/>
  <c r="B126" i="2"/>
  <c r="D126" i="2" s="1"/>
  <c r="A126" i="2"/>
  <c r="B125" i="2"/>
  <c r="D125" i="2" s="1"/>
  <c r="A125" i="2"/>
  <c r="B124" i="2"/>
  <c r="D124" i="2" s="1"/>
  <c r="A124" i="2"/>
  <c r="B123" i="2"/>
  <c r="D123" i="2" s="1"/>
  <c r="A123" i="2"/>
  <c r="B122" i="2"/>
  <c r="D122" i="2" s="1"/>
  <c r="A122" i="2"/>
  <c r="B121" i="2"/>
  <c r="D121" i="2" s="1"/>
  <c r="A121" i="2"/>
  <c r="B120" i="2"/>
  <c r="D120" i="2" s="1"/>
  <c r="A120" i="2"/>
  <c r="B119" i="2"/>
  <c r="D119" i="2" s="1"/>
  <c r="A119" i="2"/>
  <c r="B118" i="2"/>
  <c r="D118" i="2" s="1"/>
  <c r="A118" i="2"/>
  <c r="B117" i="2"/>
  <c r="D117" i="2" s="1"/>
  <c r="A117" i="2"/>
  <c r="B116" i="2"/>
  <c r="D116" i="2" s="1"/>
  <c r="A116" i="2"/>
  <c r="B115" i="2"/>
  <c r="D115" i="2" s="1"/>
  <c r="A115" i="2"/>
  <c r="B114" i="2"/>
  <c r="D114" i="2" s="1"/>
  <c r="A114" i="2"/>
  <c r="B113" i="2"/>
  <c r="D113" i="2" s="1"/>
  <c r="A113" i="2"/>
  <c r="B112" i="2"/>
  <c r="D112" i="2" s="1"/>
  <c r="A112" i="2"/>
  <c r="B111" i="2"/>
  <c r="D111" i="2" s="1"/>
  <c r="A111" i="2"/>
  <c r="B110" i="2"/>
  <c r="D110" i="2" s="1"/>
  <c r="A110" i="2"/>
  <c r="B109" i="2"/>
  <c r="D109" i="2" s="1"/>
  <c r="A109" i="2"/>
  <c r="B108" i="2"/>
  <c r="D108" i="2" s="1"/>
  <c r="A108" i="2"/>
  <c r="B107" i="2"/>
  <c r="D107" i="2" s="1"/>
  <c r="A107" i="2"/>
  <c r="B106" i="2"/>
  <c r="D106" i="2" s="1"/>
  <c r="A106" i="2"/>
  <c r="B105" i="2"/>
  <c r="D105" i="2" s="1"/>
  <c r="A105" i="2"/>
  <c r="B104" i="2"/>
  <c r="D104" i="2" s="1"/>
  <c r="A104" i="2"/>
  <c r="B103" i="2"/>
  <c r="D103" i="2" s="1"/>
  <c r="A103" i="2"/>
  <c r="B102" i="2"/>
  <c r="D102" i="2" s="1"/>
  <c r="A102" i="2"/>
  <c r="B101" i="2"/>
  <c r="D101" i="2" s="1"/>
  <c r="A101" i="2"/>
  <c r="B100" i="2"/>
  <c r="D100" i="2" s="1"/>
  <c r="A100" i="2"/>
  <c r="B99" i="2"/>
  <c r="D99" i="2" s="1"/>
  <c r="A99" i="2"/>
  <c r="B98" i="2"/>
  <c r="D98" i="2" s="1"/>
  <c r="A98" i="2"/>
  <c r="B97" i="2"/>
  <c r="D97" i="2" s="1"/>
  <c r="A97" i="2"/>
  <c r="B96" i="2"/>
  <c r="D96" i="2" s="1"/>
  <c r="A96" i="2"/>
  <c r="B95" i="2"/>
  <c r="D95" i="2" s="1"/>
  <c r="A95" i="2"/>
  <c r="B94" i="2"/>
  <c r="D94" i="2" s="1"/>
  <c r="A94" i="2"/>
  <c r="B93" i="2"/>
  <c r="D93" i="2" s="1"/>
  <c r="A93" i="2"/>
  <c r="B92" i="2"/>
  <c r="D92" i="2" s="1"/>
  <c r="A92" i="2"/>
  <c r="B91" i="2"/>
  <c r="D91" i="2" s="1"/>
  <c r="A91" i="2"/>
  <c r="B90" i="2"/>
  <c r="D90" i="2" s="1"/>
  <c r="A90" i="2"/>
  <c r="B89" i="2"/>
  <c r="D89" i="2" s="1"/>
  <c r="A89" i="2"/>
  <c r="B88" i="2"/>
  <c r="D88" i="2" s="1"/>
  <c r="A88" i="2"/>
  <c r="B87" i="2"/>
  <c r="D87" i="2" s="1"/>
  <c r="A87" i="2"/>
  <c r="B86" i="2"/>
  <c r="D86" i="2" s="1"/>
  <c r="A86" i="2"/>
  <c r="B85" i="2"/>
  <c r="D85" i="2" s="1"/>
  <c r="A85" i="2"/>
  <c r="B84" i="2"/>
  <c r="D84" i="2" s="1"/>
  <c r="A84" i="2"/>
  <c r="B83" i="2"/>
  <c r="D83" i="2" s="1"/>
  <c r="A83" i="2"/>
  <c r="B82" i="2"/>
  <c r="D82" i="2" s="1"/>
  <c r="A82" i="2"/>
  <c r="B81" i="2"/>
  <c r="D81" i="2" s="1"/>
  <c r="A81" i="2"/>
  <c r="B80" i="2"/>
  <c r="D80" i="2" s="1"/>
  <c r="A80" i="2"/>
  <c r="B79" i="2"/>
  <c r="D79" i="2" s="1"/>
  <c r="A79" i="2"/>
  <c r="B78" i="2"/>
  <c r="D78" i="2" s="1"/>
  <c r="A78" i="2"/>
  <c r="B77" i="2"/>
  <c r="D77" i="2" s="1"/>
  <c r="A77" i="2"/>
  <c r="B76" i="2"/>
  <c r="D76" i="2" s="1"/>
  <c r="A76" i="2"/>
  <c r="B75" i="2"/>
  <c r="D75" i="2" s="1"/>
  <c r="A75" i="2"/>
  <c r="B74" i="2"/>
  <c r="D74" i="2" s="1"/>
  <c r="A74" i="2"/>
  <c r="B73" i="2"/>
  <c r="D73" i="2" s="1"/>
  <c r="A73" i="2"/>
  <c r="B72" i="2"/>
  <c r="D72" i="2" s="1"/>
  <c r="A72" i="2"/>
  <c r="B71" i="2"/>
  <c r="D71" i="2" s="1"/>
  <c r="A71" i="2"/>
  <c r="B70" i="2"/>
  <c r="D70" i="2" s="1"/>
  <c r="A70" i="2"/>
  <c r="B69" i="2"/>
  <c r="D69" i="2" s="1"/>
  <c r="A69" i="2"/>
  <c r="B68" i="2"/>
  <c r="D68" i="2" s="1"/>
  <c r="A68" i="2"/>
  <c r="B67" i="2"/>
  <c r="D67" i="2" s="1"/>
  <c r="A67" i="2"/>
  <c r="B66" i="2"/>
  <c r="D66" i="2" s="1"/>
  <c r="A66" i="2"/>
  <c r="B65" i="2"/>
  <c r="D65" i="2" s="1"/>
  <c r="A65" i="2"/>
  <c r="B64" i="2"/>
  <c r="D64" i="2" s="1"/>
  <c r="A64" i="2"/>
  <c r="B63" i="2"/>
  <c r="D63" i="2" s="1"/>
  <c r="A63" i="2"/>
  <c r="B62" i="2"/>
  <c r="D62" i="2" s="1"/>
  <c r="A62" i="2"/>
  <c r="B61" i="2"/>
  <c r="D61" i="2" s="1"/>
  <c r="A61" i="2"/>
  <c r="B60" i="2"/>
  <c r="D60" i="2" s="1"/>
  <c r="A60" i="2"/>
  <c r="B59" i="2"/>
  <c r="D59" i="2" s="1"/>
  <c r="A59" i="2"/>
  <c r="B58" i="2"/>
  <c r="D58" i="2" s="1"/>
  <c r="A58" i="2"/>
  <c r="B57" i="2"/>
  <c r="D57" i="2" s="1"/>
  <c r="A57" i="2"/>
  <c r="B56" i="2"/>
  <c r="D56" i="2" s="1"/>
  <c r="A56" i="2"/>
  <c r="B55" i="2"/>
  <c r="D55" i="2" s="1"/>
  <c r="A55" i="2"/>
  <c r="B54" i="2"/>
  <c r="D54" i="2" s="1"/>
  <c r="A54" i="2"/>
  <c r="B53" i="2"/>
  <c r="D53" i="2" s="1"/>
  <c r="A53" i="2"/>
  <c r="B52" i="2"/>
  <c r="D52" i="2" s="1"/>
  <c r="A52" i="2"/>
  <c r="B51" i="2"/>
  <c r="D51" i="2" s="1"/>
  <c r="A51" i="2"/>
  <c r="B50" i="2"/>
  <c r="D50" i="2" s="1"/>
  <c r="A50" i="2"/>
  <c r="B49" i="2"/>
  <c r="D49" i="2" s="1"/>
  <c r="A49" i="2"/>
  <c r="B48" i="2"/>
  <c r="D48" i="2" s="1"/>
  <c r="A48" i="2"/>
  <c r="B47" i="2"/>
  <c r="D47" i="2" s="1"/>
  <c r="A47" i="2"/>
  <c r="B46" i="2"/>
  <c r="D46" i="2" s="1"/>
  <c r="A46" i="2"/>
  <c r="B45" i="2"/>
  <c r="D45" i="2" s="1"/>
  <c r="A45" i="2"/>
  <c r="B44" i="2"/>
  <c r="D44" i="2" s="1"/>
  <c r="A44" i="2"/>
  <c r="B43" i="2"/>
  <c r="D43" i="2" s="1"/>
  <c r="A43" i="2"/>
  <c r="B42" i="2"/>
  <c r="D42" i="2" s="1"/>
  <c r="A42" i="2"/>
  <c r="B41" i="2"/>
  <c r="D41" i="2" s="1"/>
  <c r="A41" i="2"/>
  <c r="B40" i="2"/>
  <c r="D40" i="2" s="1"/>
  <c r="A40" i="2"/>
  <c r="B39" i="2"/>
  <c r="D39" i="2" s="1"/>
  <c r="A39" i="2"/>
  <c r="B38" i="2"/>
  <c r="D38" i="2" s="1"/>
  <c r="A38" i="2"/>
  <c r="B37" i="2"/>
  <c r="D37" i="2" s="1"/>
  <c r="A37" i="2"/>
  <c r="B36" i="2"/>
  <c r="D36" i="2" s="1"/>
  <c r="A36" i="2"/>
  <c r="B35" i="2"/>
  <c r="D35" i="2" s="1"/>
  <c r="A35" i="2"/>
  <c r="B34" i="2"/>
  <c r="D34" i="2" s="1"/>
  <c r="A34" i="2"/>
  <c r="B33" i="2"/>
  <c r="D33" i="2" s="1"/>
  <c r="A33" i="2"/>
  <c r="B32" i="2"/>
  <c r="D32" i="2" s="1"/>
  <c r="A32" i="2"/>
  <c r="B31" i="2"/>
  <c r="D31" i="2" s="1"/>
  <c r="A31" i="2"/>
  <c r="B30" i="2"/>
  <c r="D30" i="2" s="1"/>
  <c r="A30" i="2"/>
  <c r="B29" i="2"/>
  <c r="D29" i="2" s="1"/>
  <c r="A29" i="2"/>
  <c r="B28" i="2"/>
  <c r="D28" i="2" s="1"/>
  <c r="A28" i="2"/>
  <c r="B27" i="2"/>
  <c r="D27" i="2" s="1"/>
  <c r="A27" i="2"/>
  <c r="B26" i="2"/>
  <c r="D26" i="2" s="1"/>
  <c r="A26" i="2"/>
  <c r="B25" i="2"/>
  <c r="D25" i="2" s="1"/>
  <c r="A25" i="2"/>
  <c r="B24" i="2"/>
  <c r="D24" i="2" s="1"/>
  <c r="A24" i="2"/>
  <c r="B23" i="2"/>
  <c r="D23" i="2" s="1"/>
  <c r="A23" i="2"/>
  <c r="B22" i="2"/>
  <c r="D22" i="2" s="1"/>
  <c r="A22" i="2"/>
  <c r="B21" i="2"/>
  <c r="D21" i="2" s="1"/>
  <c r="A21" i="2"/>
  <c r="B20" i="2"/>
  <c r="D20" i="2" s="1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D4" i="2"/>
</calcChain>
</file>

<file path=xl/sharedStrings.xml><?xml version="1.0" encoding="utf-8"?>
<sst xmlns="http://schemas.openxmlformats.org/spreadsheetml/2006/main" count="911" uniqueCount="623">
  <si>
    <t>Vivero iris 11 54527839 whatsapp y telefono -Septiembre2026</t>
  </si>
  <si>
    <t xml:space="preserve"> Precios sin iva</t>
  </si>
  <si>
    <t>www.viveroiris.com.ar</t>
  </si>
  <si>
    <t xml:space="preserve">Abedul  ( Betula  alba).   </t>
  </si>
  <si>
    <t xml:space="preserve">   120-150 cm de altura E, 10 lts</t>
  </si>
  <si>
    <t xml:space="preserve">   180-210  cm  de altura   E.  20  lts</t>
  </si>
  <si>
    <t xml:space="preserve">Abelia  grandiflora.  </t>
  </si>
  <si>
    <t xml:space="preserve">   E.  4  lts</t>
  </si>
  <si>
    <t xml:space="preserve">   E.  10  lts</t>
  </si>
  <si>
    <t xml:space="preserve">   E.  15  lts</t>
  </si>
  <si>
    <t>s/stock</t>
  </si>
  <si>
    <t xml:space="preserve">   E.  20 lts </t>
  </si>
  <si>
    <t xml:space="preserve">Abelia  grandiflora  compacta  (enana).  </t>
  </si>
  <si>
    <t xml:space="preserve">   E.  10 lts </t>
  </si>
  <si>
    <t xml:space="preserve">Acacia  bayleyana  rubra.  Inj.  </t>
  </si>
  <si>
    <t xml:space="preserve">   Injertada  80  cm de altura   E.  4  lts</t>
  </si>
  <si>
    <t xml:space="preserve">   Inj.  120-150  cm.  E.  4  lts</t>
  </si>
  <si>
    <t xml:space="preserve">Acacia blanca  (Robinia pseudoacicia).  </t>
  </si>
  <si>
    <t xml:space="preserve">   150-180  cm.  E.  4  lts</t>
  </si>
  <si>
    <t xml:space="preserve">   180-210cm E. 10 lts</t>
  </si>
  <si>
    <t xml:space="preserve">    220-250cm E.. 15lts </t>
  </si>
  <si>
    <t xml:space="preserve">Acacia bola (Robinia pseudoacacia umbracuculifera).  Inj.  </t>
  </si>
  <si>
    <t xml:space="preserve">   Inj.  A  200  cm de altura,  Con  copa,  6-8  cm circunsferencia de tronco.  E.  10 lts.</t>
  </si>
  <si>
    <t xml:space="preserve">   Inj,  a  200  cm.  Con  copa,  8-10  cm  E.  15 lts.</t>
  </si>
  <si>
    <t xml:space="preserve">   inj  a   200cm    con   copa, 10-12cm circunsf. 20lts</t>
  </si>
  <si>
    <t xml:space="preserve">Acacia  casque  rouge  (Robinia  pseudoacacia).  Inj.  </t>
  </si>
  <si>
    <t xml:space="preserve">   Inj.  200cm de altura  Con  copa,  8-10  cm de circunsferencia de tronco.  E.  15 lts.</t>
  </si>
  <si>
    <t xml:space="preserve">   Inj.  Con  copa,  10-12  cm  E.  20 lts.</t>
  </si>
  <si>
    <t xml:space="preserve">Acacia  constantinopla  (Albizzia  julibrissin).  </t>
  </si>
  <si>
    <t xml:space="preserve">   con  copa,  6-8  cm de circunsferencia de tronco.  180-210 cm de altura   E. 15 lts</t>
  </si>
  <si>
    <t xml:space="preserve">   con  copa,  8-10  cm.  210-250 cm  E. 20 lts</t>
  </si>
  <si>
    <t xml:space="preserve">Acacia  dealbata  (Aromo  frances). </t>
  </si>
  <si>
    <t xml:space="preserve">   con  copa,  210-250  cm.  E.  10  lts</t>
  </si>
  <si>
    <t xml:space="preserve">   con  copa,  250  cm.  E.  20 lts</t>
  </si>
  <si>
    <t>Acacia Caven (Vachellia caven) Espinillo</t>
  </si>
  <si>
    <t xml:space="preserve">  120-150cm   E. 4lts</t>
  </si>
  <si>
    <t xml:space="preserve">  150-180cm  E.  10lts </t>
  </si>
  <si>
    <t xml:space="preserve">Acacia  floribunda. </t>
  </si>
  <si>
    <t xml:space="preserve">    180-210cm. .. E. 10lts</t>
  </si>
  <si>
    <t>Acacia frisia  (Robinia  pseudoacacia  aurea).  Inj.</t>
  </si>
  <si>
    <t xml:space="preserve">    Injertado.  Con  copa,  6-8  cm circunsferencia de tronco.  E.  10 lts.</t>
  </si>
  <si>
    <t xml:space="preserve">    Inj.  Con  copa,  8-10  cm  E.  15 lts.</t>
  </si>
  <si>
    <t xml:space="preserve"> </t>
  </si>
  <si>
    <t xml:space="preserve">   inj. Con copa  10-12cm </t>
  </si>
  <si>
    <t>Acacia Leucante</t>
  </si>
  <si>
    <t xml:space="preserve">  150-180cm E.  4lts</t>
  </si>
  <si>
    <t xml:space="preserve">  180-210cm  E.  10lts </t>
  </si>
  <si>
    <t>Acacia Longifolia</t>
  </si>
  <si>
    <t xml:space="preserve">  E. 4lts 150-180cm </t>
  </si>
  <si>
    <t xml:space="preserve">  E. 4lts 180-210cm </t>
  </si>
  <si>
    <t xml:space="preserve">  E. 10lts 210-250cm</t>
  </si>
  <si>
    <t xml:space="preserve">  E.  20lts  250-300cm </t>
  </si>
  <si>
    <t>Acacia  melanoxylon  (A.  Australiana).</t>
  </si>
  <si>
    <t xml:space="preserve">    150-180  cm de altura.  E.  4  lts</t>
  </si>
  <si>
    <t xml:space="preserve">    180-210  cm.  E.  4  lts</t>
  </si>
  <si>
    <t xml:space="preserve">    210-250 cm E10 lts</t>
  </si>
  <si>
    <t xml:space="preserve">    250-300cm E  20lts </t>
  </si>
  <si>
    <t>Acacia visco.</t>
  </si>
  <si>
    <t xml:space="preserve">   150-180  cm de altura   E.  4  lts</t>
  </si>
  <si>
    <t xml:space="preserve">   180-210  cm.  E  10  lts.</t>
  </si>
  <si>
    <t xml:space="preserve">Acanthus Mollis (Cucaracha) </t>
  </si>
  <si>
    <t xml:space="preserve">  E. 4lts </t>
  </si>
  <si>
    <t>Acer  buergerianus.</t>
  </si>
  <si>
    <t xml:space="preserve">   con  copa  4-6  cm. 210-250 cm.  E. 10 lts.</t>
  </si>
  <si>
    <t xml:space="preserve">   con  copa  8-10  cm. 210-250 cm. E.  20 lts</t>
  </si>
  <si>
    <t xml:space="preserve">Acer Nengundo </t>
  </si>
  <si>
    <t xml:space="preserve">  con copa 4-6cm circunsf. 180-210cm   E10lts </t>
  </si>
  <si>
    <t xml:space="preserve">  con copa 6-8cm circunsf. 210-250cm  E 15lts </t>
  </si>
  <si>
    <t>Acer  palmatum.</t>
  </si>
  <si>
    <t xml:space="preserve">   E.  4  lts 40cm </t>
  </si>
  <si>
    <t xml:space="preserve">   E.  10lts  80cm </t>
  </si>
  <si>
    <t>Acer  saccharinum.</t>
  </si>
  <si>
    <t xml:space="preserve">   120-150cm  x 4lts </t>
  </si>
  <si>
    <t xml:space="preserve">Acorus lemon </t>
  </si>
  <si>
    <t xml:space="preserve">   4lts </t>
  </si>
  <si>
    <t xml:space="preserve">Aclepsias   </t>
  </si>
  <si>
    <t xml:space="preserve">  E. 4lts 30cm </t>
  </si>
  <si>
    <t xml:space="preserve">  oferta comprando 10 unidades </t>
  </si>
  <si>
    <t>Agapanthus  africanus.</t>
  </si>
  <si>
    <t xml:space="preserve">   flor  azul,  E.  4  lts</t>
  </si>
  <si>
    <t xml:space="preserve">  flor azul x 10lts </t>
  </si>
  <si>
    <t xml:space="preserve">   flor  blanca  E. 4  lts</t>
  </si>
  <si>
    <t xml:space="preserve">   flor  blanca  E. 10lts </t>
  </si>
  <si>
    <t>Aguaribay  (Schinus  molle)</t>
  </si>
  <si>
    <t xml:space="preserve">   150-180  cm.  </t>
  </si>
  <si>
    <t xml:space="preserve">   180-210  cm.  </t>
  </si>
  <si>
    <t xml:space="preserve">   250-300 cm.   </t>
  </si>
  <si>
    <t>Alamos  hibrido  (Populus).</t>
  </si>
  <si>
    <t xml:space="preserve">  con  copa,  6-8  cm.  E.  10 lts.</t>
  </si>
  <si>
    <t xml:space="preserve"> con  copa,  10-12 cm.  E.  20 lts.</t>
  </si>
  <si>
    <t>Alamos  piramidal  (Populus  nigra).</t>
  </si>
  <si>
    <t xml:space="preserve">   180-210  cm.  E.  10 lts.</t>
  </si>
  <si>
    <t xml:space="preserve">   210-250  cm.  E.  15 lts.</t>
  </si>
  <si>
    <t xml:space="preserve">  250-300  cm.  E.  20 lts.</t>
  </si>
  <si>
    <t xml:space="preserve">  300-350  cm.  E.  30 lts.</t>
  </si>
  <si>
    <t>Almez (Celtis Occidentalis)</t>
  </si>
  <si>
    <t xml:space="preserve">  E. 10lts  180-210cm </t>
  </si>
  <si>
    <t xml:space="preserve">  E.  15lts   180-210cm con tronco mas grueso </t>
  </si>
  <si>
    <t xml:space="preserve">Alocacia tallo negro </t>
  </si>
  <si>
    <t xml:space="preserve"> 4 lts</t>
  </si>
  <si>
    <t>Alpinia.</t>
  </si>
  <si>
    <t xml:space="preserve">   E  4  lts</t>
  </si>
  <si>
    <t xml:space="preserve">   E.  10  lts </t>
  </si>
  <si>
    <t>Ampelopsis  veitchi.</t>
  </si>
  <si>
    <t xml:space="preserve">  100-120  cm.  E.  4  lts</t>
  </si>
  <si>
    <t>Anacahuita</t>
  </si>
  <si>
    <t xml:space="preserve">  120-150cm x 10lts </t>
  </si>
  <si>
    <t xml:space="preserve">  150-180cm x 15lts</t>
  </si>
  <si>
    <t>Azarero enano (Pittosporum nana)</t>
  </si>
  <si>
    <t xml:space="preserve">   E, 4 lts </t>
  </si>
  <si>
    <t xml:space="preserve">   E, 4 lts OFERTA 10 UNIDADES O MAS</t>
  </si>
  <si>
    <t>c/u</t>
  </si>
  <si>
    <t xml:space="preserve">   E. 10 lts </t>
  </si>
  <si>
    <t xml:space="preserve">   E.  10lts OFERTA 10 UNIDADES O MAS </t>
  </si>
  <si>
    <t>Azaleas.</t>
  </si>
  <si>
    <t xml:space="preserve">  E.  4  lts  colores  surtidos</t>
  </si>
  <si>
    <t xml:space="preserve">  E.  10  lts  colores  surtidos</t>
  </si>
  <si>
    <t xml:space="preserve">   E.  20  lts  colores  surtidos</t>
  </si>
  <si>
    <t xml:space="preserve">   E.  30  lts  colores  surtidos</t>
  </si>
  <si>
    <t xml:space="preserve">   E.  40  lts  colores  surtidos</t>
  </si>
  <si>
    <t xml:space="preserve">  E.  50  lts  colores surtidos </t>
  </si>
  <si>
    <t>Barba de chivo.  (Caesalpinia gilliesii).</t>
  </si>
  <si>
    <t xml:space="preserve">   E. 4 lts</t>
  </si>
  <si>
    <t xml:space="preserve">  E. 10 lts</t>
  </si>
  <si>
    <t>Berberis  thunbergii  atropurpúrea.</t>
  </si>
  <si>
    <t>Berberis  thunbergii  red  pillar.</t>
  </si>
  <si>
    <t xml:space="preserve">  E.  4  lts</t>
  </si>
  <si>
    <t xml:space="preserve">  E.  10  lts</t>
  </si>
  <si>
    <t>Brachychiton  populneum.</t>
  </si>
  <si>
    <t xml:space="preserve">   100-120  cm.  E.  4  lts</t>
  </si>
  <si>
    <t xml:space="preserve">   120-150  cm.  E.  10  lts</t>
  </si>
  <si>
    <t xml:space="preserve">   150-180  cm.  E.  15  lts</t>
  </si>
  <si>
    <t xml:space="preserve">    180-210 cm   E   20  lts</t>
  </si>
  <si>
    <t>Buxus  sempervirens  (Boj  buxus).</t>
  </si>
  <si>
    <t xml:space="preserve">   E.  4  lts 30cm</t>
  </si>
  <si>
    <t xml:space="preserve">   E.  10  lts 60cm </t>
  </si>
  <si>
    <t xml:space="preserve">   E.  15  lts 70-80cm </t>
  </si>
  <si>
    <t xml:space="preserve">  Bocha x 20lts</t>
  </si>
  <si>
    <t>Buxus microphilia</t>
  </si>
  <si>
    <t xml:space="preserve">  E.  4lts   </t>
  </si>
  <si>
    <t xml:space="preserve">  E.  10lts. </t>
  </si>
  <si>
    <t>Cala  (Zantedeschia  aethiopica).</t>
  </si>
  <si>
    <t xml:space="preserve">Callistemon  lanceolatus  imperiallis.  </t>
  </si>
  <si>
    <t xml:space="preserve">  E.  10  lts 100cm </t>
  </si>
  <si>
    <t>Callistemon  salignum  (melaleuca).</t>
  </si>
  <si>
    <t xml:space="preserve">   flor blanca   E. 10lts  150cm </t>
  </si>
  <si>
    <t xml:space="preserve">   flor blanca   E.  20lts  150-180cm </t>
  </si>
  <si>
    <t>Camelia  japonica.</t>
  </si>
  <si>
    <t>Caña  de  la  india  (Phyllostachis  babbusoides).</t>
  </si>
  <si>
    <t xml:space="preserve"> 160  cm.  E.  10  lts</t>
  </si>
  <si>
    <t>Caña  enana  (Pogonatherum  juncaceum).</t>
  </si>
  <si>
    <t xml:space="preserve"> E.  4  lts</t>
  </si>
  <si>
    <t xml:space="preserve"> Caña Multiplex </t>
  </si>
  <si>
    <t xml:space="preserve">  E.  10  lts </t>
  </si>
  <si>
    <t>Carex  bronzina.</t>
  </si>
  <si>
    <t>Casuarina  cunninghamiana.</t>
  </si>
  <si>
    <t xml:space="preserve">   120-150  cm.  E.  4  lts</t>
  </si>
  <si>
    <t xml:space="preserve">   180-210  cm. </t>
  </si>
  <si>
    <t xml:space="preserve">   210-250  cm.  </t>
  </si>
  <si>
    <t xml:space="preserve">   250-300  cm </t>
  </si>
  <si>
    <t xml:space="preserve">   300-350 cm </t>
  </si>
  <si>
    <t xml:space="preserve">   350-400  cm </t>
  </si>
  <si>
    <t>Catalpa  bignonioides.</t>
  </si>
  <si>
    <t xml:space="preserve">  con  copa, mide mas de 200cm de altura con  8-10  cm circunsf tronco.  E. 15 lts.</t>
  </si>
  <si>
    <t xml:space="preserve">   con  copa,  10-12  cm.  E. 20 lts.</t>
  </si>
  <si>
    <t>Ceibo.  (Erythrina crista-galli).</t>
  </si>
  <si>
    <t xml:space="preserve">   E.  10  lts 120-130cm</t>
  </si>
  <si>
    <t xml:space="preserve">   E.  15  lts 130-150cm </t>
  </si>
  <si>
    <t xml:space="preserve">  E.   20  lts   150-160cm </t>
  </si>
  <si>
    <t>Clivia.</t>
  </si>
  <si>
    <t xml:space="preserve">   E 4 lts</t>
  </si>
  <si>
    <t xml:space="preserve">   E.  10 lts</t>
  </si>
  <si>
    <t>Cina - cina.  (Parkinsonia aculeata).</t>
  </si>
  <si>
    <t xml:space="preserve">Colocacia ilustreis hoja negra </t>
  </si>
  <si>
    <t xml:space="preserve">  E.  4lts </t>
  </si>
  <si>
    <t>Corona  de  novia  (Spiraea  cantoniensis).</t>
  </si>
  <si>
    <t xml:space="preserve">   flor  blanca  doble  E.  4  lts</t>
  </si>
  <si>
    <t xml:space="preserve">   flor  blanca  doble  E.  10 lts</t>
  </si>
  <si>
    <t>Cortadeira  sellona  (Pampa  grass).</t>
  </si>
  <si>
    <t xml:space="preserve">  flor  blanca,  E.  4  lts</t>
  </si>
  <si>
    <t xml:space="preserve">  flor blanca    E10 lts</t>
  </si>
  <si>
    <t>Cotoneaster  dielsiana.</t>
  </si>
  <si>
    <t xml:space="preserve">Cotoneaster Franchetti </t>
  </si>
  <si>
    <t xml:space="preserve">  E.   10lts</t>
  </si>
  <si>
    <t>Cotoneaster  racimiflora.</t>
  </si>
  <si>
    <t>Cotoneaster serotina.</t>
  </si>
  <si>
    <t xml:space="preserve">   E.   4  lts</t>
  </si>
  <si>
    <t>Crataegus  (Pyracantha  coccinea).</t>
  </si>
  <si>
    <t xml:space="preserve">  fruto  amarillo  y  rojo  120  cm.  E.  4  lts</t>
  </si>
  <si>
    <t>Crataegus  vanhedeni  (Pyracantha  crenatoserrata.</t>
  </si>
  <si>
    <t xml:space="preserve">  100-120cm.  E.  4  lts</t>
  </si>
  <si>
    <t>Cupressocyparis  leylandi.</t>
  </si>
  <si>
    <t xml:space="preserve">    80-120cm </t>
  </si>
  <si>
    <t xml:space="preserve">  120-150cm</t>
  </si>
  <si>
    <t xml:space="preserve">  150-180cm</t>
  </si>
  <si>
    <t xml:space="preserve">   180-250cm</t>
  </si>
  <si>
    <t xml:space="preserve">Cupressocyparis Leylandi castlewelland gold </t>
  </si>
  <si>
    <t xml:space="preserve">   100-120cm </t>
  </si>
  <si>
    <t xml:space="preserve">   120-150cm   </t>
  </si>
  <si>
    <t>Cupressus  sempervirens  stricta  (Cipres  piramidal).</t>
  </si>
  <si>
    <t xml:space="preserve">   130-150   cm.  E. 10 lts</t>
  </si>
  <si>
    <t xml:space="preserve">    150-180cm   E.   10lts </t>
  </si>
  <si>
    <t xml:space="preserve">   180- 210cm   E.   10lts </t>
  </si>
  <si>
    <t xml:space="preserve">  180-210cm OFERTA COMPRANO 10 UNIDADES </t>
  </si>
  <si>
    <t>Cydonia  japónica  (Chaenomeles  lagenaria).</t>
  </si>
  <si>
    <t xml:space="preserve">  flores  color  blanco,  matizado,  rojo  y  rosado  E.  4  lts</t>
  </si>
  <si>
    <t xml:space="preserve">   flores  color  blanco,  matizado,  rojo  y  rosado  E.  10  lts</t>
  </si>
  <si>
    <t>Dianella variegata.</t>
  </si>
  <si>
    <t>.  E.  4  lts</t>
  </si>
  <si>
    <t xml:space="preserve">   E.  10  lts.</t>
  </si>
  <si>
    <t xml:space="preserve">Dietes    brasilero, grandiflora </t>
  </si>
  <si>
    <t xml:space="preserve">   E.  4  lts.</t>
  </si>
  <si>
    <t xml:space="preserve"> OFERTA X 10 UNIDADES</t>
  </si>
  <si>
    <t>Dodonea  viscosa púrpura.</t>
  </si>
  <si>
    <t xml:space="preserve">  E.  4  lts 80cm </t>
  </si>
  <si>
    <t xml:space="preserve">   E.  20lts </t>
  </si>
  <si>
    <t>Dracena  indivisa  (Cordyline  australis).</t>
  </si>
  <si>
    <t>Dracena  rubra  (Cordylini  australis  rubra).</t>
  </si>
  <si>
    <t xml:space="preserve">  E.  10  lts.</t>
  </si>
  <si>
    <t>Duranta  repens aurea.</t>
  </si>
  <si>
    <t xml:space="preserve">  E. 4 lts</t>
  </si>
  <si>
    <t xml:space="preserve">  flor  lila  E.  10  lts</t>
  </si>
  <si>
    <t xml:space="preserve"> OFERTA COMPRANDO 10 UNIDADES 10LTS</t>
  </si>
  <si>
    <t>Eleagnus  aurea.</t>
  </si>
  <si>
    <t xml:space="preserve">  E.   15 lts</t>
  </si>
  <si>
    <t>Eleagnus ebbingei (verde)</t>
  </si>
  <si>
    <t xml:space="preserve">  E.   4lts</t>
  </si>
  <si>
    <t xml:space="preserve">  E.  10lts </t>
  </si>
  <si>
    <t xml:space="preserve">  E   15lts </t>
  </si>
  <si>
    <t>Enamorada del muro  (Ficus  repens).</t>
  </si>
  <si>
    <t xml:space="preserve">  E.  4 lts  40-60cm </t>
  </si>
  <si>
    <t>Equisetum.</t>
  </si>
  <si>
    <t xml:space="preserve"> E. 4 lts</t>
  </si>
  <si>
    <t xml:space="preserve"> E. 4lts comprando 10 unidades </t>
  </si>
  <si>
    <t>Eucalyptus cinerea.</t>
  </si>
  <si>
    <t xml:space="preserve">  100-120 cm.  E.  4  lts</t>
  </si>
  <si>
    <t xml:space="preserve">  120-150  cm  E.  4  lts</t>
  </si>
  <si>
    <t xml:space="preserve">  150-180  cm  E.  4  lts</t>
  </si>
  <si>
    <t>Eugenia  myrtifolia.</t>
  </si>
  <si>
    <t xml:space="preserve">  150-180cm OFERTA  </t>
  </si>
  <si>
    <t xml:space="preserve">   180-210cm  Oferta</t>
  </si>
  <si>
    <t xml:space="preserve">   220-240cm  </t>
  </si>
  <si>
    <t>Euryops</t>
  </si>
  <si>
    <t>Evonymus  maculata aurea, japonica argentea y japonico aurea.</t>
  </si>
  <si>
    <t xml:space="preserve">   E. 10 lts</t>
  </si>
  <si>
    <t xml:space="preserve">Festuca glauca </t>
  </si>
  <si>
    <t xml:space="preserve">  E. 4 lts </t>
  </si>
  <si>
    <t xml:space="preserve">OFERTA X 10 UNIDADES </t>
  </si>
  <si>
    <t>Flor de cohete  (Kniphofia uvaria).</t>
  </si>
  <si>
    <t>Fresno  americano  (Fraxinus  americano).</t>
  </si>
  <si>
    <t xml:space="preserve">   con  copa,  4-6  cmde circunsferencia de tronco, mas de 200cm de altura. .  E. 10 lts.</t>
  </si>
  <si>
    <t xml:space="preserve">   con  copa,  6-8  cm.  E. 15 lts.</t>
  </si>
  <si>
    <t xml:space="preserve">   con copa,   8-10cm   E. 20 lts</t>
  </si>
  <si>
    <t xml:space="preserve">  con  copa,  10-12  cm.  E. 30 lts.</t>
  </si>
  <si>
    <t>Fresno  dorado  (Fraxinus  excelsior  aurea).</t>
  </si>
  <si>
    <t xml:space="preserve"> con copa , 6-8 cm de cicunferencia. E15 lts</t>
  </si>
  <si>
    <t xml:space="preserve"> con  copa,  8-10 cm de circunsferencia de tronco, miden mas de 200cm altura. </t>
  </si>
  <si>
    <t>Fresno  rubra  (Fraxinus  angustifolia  raywood).</t>
  </si>
  <si>
    <t xml:space="preserve"> con  copa,  6-8  cm de circunsferencia de tronco,  miden mas de 200cm altura</t>
  </si>
  <si>
    <t xml:space="preserve">  con  copa,  8-10  cm.  E. 20 lts.</t>
  </si>
  <si>
    <t xml:space="preserve">Gauras Blancas y Rosadas </t>
  </si>
  <si>
    <t>Ginkgo  biloba.</t>
  </si>
  <si>
    <t xml:space="preserve">  100-120  cm.  10 lts.</t>
  </si>
  <si>
    <t>Glicina  (Wisteria  sinensis).</t>
  </si>
  <si>
    <t xml:space="preserve">   E.  4  lts 120cm </t>
  </si>
  <si>
    <t>Grevillea  robusta  (Roble  sedoso).</t>
  </si>
  <si>
    <t>180-210cm   E. 10lts</t>
  </si>
  <si>
    <t xml:space="preserve">250-300cm  E.  20lts </t>
  </si>
  <si>
    <t>Guaran  Amarillo  (Tecoma  stans).</t>
  </si>
  <si>
    <t xml:space="preserve">  E.  10  lts 180-210cm </t>
  </si>
  <si>
    <t xml:space="preserve">   E. 20 lts 210-250cm </t>
  </si>
  <si>
    <t>Hemerocallis  (Flor  de  un  dia).</t>
  </si>
  <si>
    <t xml:space="preserve"> E.  4  lts color naranja </t>
  </si>
  <si>
    <t xml:space="preserve">Hiedras verde  (Hedera). Verdes, minimas y minimas alba. </t>
  </si>
  <si>
    <t>Hibiscus</t>
  </si>
  <si>
    <t xml:space="preserve">  x 4lts 50cm</t>
  </si>
  <si>
    <t xml:space="preserve"> OFERTA COMPRANDO X 10 UNIDADES </t>
  </si>
  <si>
    <t>x</t>
  </si>
  <si>
    <t xml:space="preserve">Hortensia  (Hydrangea  macrophylla). </t>
  </si>
  <si>
    <t xml:space="preserve">   E.  10 lts    flor azul </t>
  </si>
  <si>
    <t>Hypericum  moserianum.</t>
  </si>
  <si>
    <t>Ibira  pita  (peltophorum  dubium).</t>
  </si>
  <si>
    <t xml:space="preserve">   E.  4 lts 70-80cm </t>
  </si>
  <si>
    <t xml:space="preserve">   E  10  lts. 170cm </t>
  </si>
  <si>
    <t xml:space="preserve">   E 20 lts. 220cm</t>
  </si>
  <si>
    <t>Jacaranda  mimosifolia.</t>
  </si>
  <si>
    <t xml:space="preserve">  150-180  cm.  E.  4  lts</t>
  </si>
  <si>
    <t xml:space="preserve">  180-210  cm.  E.  10  lts</t>
  </si>
  <si>
    <t xml:space="preserve">  180-210  cm.  E.  15  lts</t>
  </si>
  <si>
    <t xml:space="preserve">  210-250 cm . E.   20 lts</t>
  </si>
  <si>
    <t>Jazmín  amarillo  (Jasminum  mezny).</t>
  </si>
  <si>
    <t xml:space="preserve">  100-120cm E.  4 lts</t>
  </si>
  <si>
    <t>Jazmín  azorico  (Jasminum  azoricum ).</t>
  </si>
  <si>
    <t>100-120 cm.  E.  4  lts</t>
  </si>
  <si>
    <t>Jazmín  chino  (Jasminum  polianthus).</t>
  </si>
  <si>
    <t xml:space="preserve">  150-180  cm.  E.  10  lts</t>
  </si>
  <si>
    <t xml:space="preserve">  OFERTA X 10LTS COMPRANDO 10 UNIDADES O MAS </t>
  </si>
  <si>
    <t>Jazmín  de  leche  (Trachelospermun  jazminoides).</t>
  </si>
  <si>
    <t xml:space="preserve">  E. 4 lts 100cm</t>
  </si>
  <si>
    <t xml:space="preserve">  OFERTA E. 4 lts 100cm COMPRANDO 10 UNIDADES O MAS</t>
  </si>
  <si>
    <t xml:space="preserve">  150-180 cm altura E. 10 lts</t>
  </si>
  <si>
    <t xml:space="preserve">  OFERTA E.10 lts 150-180cm cm COMPRANDO 10 UNIDADES O MAS</t>
  </si>
  <si>
    <t>Jazmín  del  cabo  (Gardenia  augusta ).</t>
  </si>
  <si>
    <t xml:space="preserve">.  Inj.  E.  4  lts  40cm </t>
  </si>
  <si>
    <t xml:space="preserve">   Inj.  E.  10  lts  60cm </t>
  </si>
  <si>
    <t>Jazmín  del  cielo   (Plubango  capensis).</t>
  </si>
  <si>
    <t xml:space="preserve"> E. 4 lts blanco o celeste</t>
  </si>
  <si>
    <t>Jazmín  fortuney  (Gardenia  augusta  fortuniana).</t>
  </si>
  <si>
    <t xml:space="preserve">  E.  15  lts</t>
  </si>
  <si>
    <t xml:space="preserve"> Juncus Blue  </t>
  </si>
  <si>
    <t xml:space="preserve">  E. 4lts</t>
  </si>
  <si>
    <t xml:space="preserve"> OFERTA COMPRANDO 10 UNIDADES O MAS</t>
  </si>
  <si>
    <t>Kiri.  (Paulownia tomentosa)</t>
  </si>
  <si>
    <t xml:space="preserve">  E.  4  lts.   80cm </t>
  </si>
  <si>
    <t xml:space="preserve">  E.  10  lts.  150-180cm</t>
  </si>
  <si>
    <t xml:space="preserve">  E.  15  lts   180-210cm </t>
  </si>
  <si>
    <t>Lagerstroemia  indica  arbol (Crespón).</t>
  </si>
  <si>
    <t>c/copa, colores  surtidos, 4-6  cm de circusnferencia de tronco,   mas de 200cm de altura.</t>
  </si>
  <si>
    <t>Lantana  camara.</t>
  </si>
  <si>
    <t>Lantana  montevidensis.</t>
  </si>
  <si>
    <t>Lapacho blanco  (Tabebuia)</t>
  </si>
  <si>
    <t xml:space="preserve">  E. 10 lts 100cm Injertado </t>
  </si>
  <si>
    <t xml:space="preserve">  E. 15 lts inj.</t>
  </si>
  <si>
    <t>Lapacho  amarillo  (Tabebuia).</t>
  </si>
  <si>
    <t xml:space="preserve">  E.  4  lts 60cm</t>
  </si>
  <si>
    <t xml:space="preserve">  E.  10  lts 150-180cm</t>
  </si>
  <si>
    <t xml:space="preserve">  E.  15 lts</t>
  </si>
  <si>
    <t>Lapacho  rosado  (Tabebuia).</t>
  </si>
  <si>
    <t xml:space="preserve">  E.  10  lts  150-180cm </t>
  </si>
  <si>
    <t xml:space="preserve">  E.  10  lts 150-180cm x 5 UNIDADES OFERTA </t>
  </si>
  <si>
    <t xml:space="preserve">  E..  15lts  220cm </t>
  </si>
  <si>
    <t>Laurel  comestible  (Laurus  nobilis).</t>
  </si>
  <si>
    <t>Laurel  del  flor  (Nerium  oleander).</t>
  </si>
  <si>
    <t xml:space="preserve">  E.  4  lts 70cm rosado, blanco y rojo</t>
  </si>
  <si>
    <t xml:space="preserve">  E.  10 lts  110cm rojo  -blanco -rosado </t>
  </si>
  <si>
    <t xml:space="preserve">  E.  15  lts 130cm blanco  y rosado </t>
  </si>
  <si>
    <t xml:space="preserve">  E.  20  lts 170cm rosado </t>
  </si>
  <si>
    <t xml:space="preserve">  E.  30  lts 180-210cm</t>
  </si>
  <si>
    <t>Lavanda  angustifolia  (Lavanda  spica)  (Alhucema)</t>
  </si>
  <si>
    <t xml:space="preserve">  E. 10   lts</t>
  </si>
  <si>
    <t>Lavanda  dentata.</t>
  </si>
  <si>
    <t xml:space="preserve">Lengua de suegra (Dracena trifasciata)  verde y aurea </t>
  </si>
  <si>
    <t xml:space="preserve"> Ligustro Aurea</t>
  </si>
  <si>
    <t xml:space="preserve">   Inj.  a  200  cm.  con  copa,  6-8  cm de circunsferencia de tronco 15 lts.</t>
  </si>
  <si>
    <t xml:space="preserve">   Inj.  a  200  cm.  con  copa,  8-10  cm.  E. 20 lts.</t>
  </si>
  <si>
    <t xml:space="preserve">   Inj.  a  200  cm.  con  copa,  10-12  cm.  E. 30 lts.</t>
  </si>
  <si>
    <t>Ligustro  verde  (Ligustrum  lucidum).</t>
  </si>
  <si>
    <t xml:space="preserve">   con  copa,  6-8  cm.  E.  10 lts</t>
  </si>
  <si>
    <t xml:space="preserve">  con  copa,  8-10  cm.  E.  15 lts</t>
  </si>
  <si>
    <t>Lila (syringa Vulgaris)</t>
  </si>
  <si>
    <t xml:space="preserve">   con copa E.. 15 lts</t>
  </si>
  <si>
    <t xml:space="preserve">   con copa E.. 20 lts</t>
  </si>
  <si>
    <t>Liquidambar styraciflua</t>
  </si>
  <si>
    <t xml:space="preserve">  120-150cm alt</t>
  </si>
  <si>
    <t xml:space="preserve">  150-180  cm alt</t>
  </si>
  <si>
    <t xml:space="preserve">  180-210cm   </t>
  </si>
  <si>
    <t xml:space="preserve">  210-250cm </t>
  </si>
  <si>
    <t xml:space="preserve">Liriope  muscardi, aureo y verde </t>
  </si>
  <si>
    <t xml:space="preserve">   E.  4  lts </t>
  </si>
  <si>
    <t>Madreselva  rosada  (Lonicera  caprifolium  belgicae ).</t>
  </si>
  <si>
    <t xml:space="preserve">   150-180  cm   E.  10lts </t>
  </si>
  <si>
    <t xml:space="preserve">  OFERTA 10 UNIDADES  E. 10LTS  150CM</t>
  </si>
  <si>
    <t>Magnolia  grandiflora</t>
  </si>
  <si>
    <t xml:space="preserve">   E.  10lts  </t>
  </si>
  <si>
    <t xml:space="preserve">Melaleuca </t>
  </si>
  <si>
    <t xml:space="preserve">  E.  10 lts 150cm </t>
  </si>
  <si>
    <t xml:space="preserve">  E.  20 lts  150-180cm </t>
  </si>
  <si>
    <t>Miscanthus  gracillium.</t>
  </si>
  <si>
    <t>Myoporum  (transparente siempre verde).</t>
  </si>
  <si>
    <t xml:space="preserve"> E. 4 lts 60cm </t>
  </si>
  <si>
    <t>Miscanthus  sinensis  variegata.</t>
  </si>
  <si>
    <t>Monstera</t>
  </si>
  <si>
    <t xml:space="preserve">  E.  4lts</t>
  </si>
  <si>
    <t xml:space="preserve">Muhlenbergia Capilaris </t>
  </si>
  <si>
    <t xml:space="preserve">  E.  4 lts </t>
  </si>
  <si>
    <t>Nandina  doméstica.</t>
  </si>
  <si>
    <t xml:space="preserve">E, 4 lts </t>
  </si>
  <si>
    <t>E. 10 lts</t>
  </si>
  <si>
    <t>E. 15 lts</t>
  </si>
  <si>
    <t>Nandina  doméstica  Firepower.</t>
  </si>
  <si>
    <t>Nolina  (Beaucarnea recurvata)</t>
  </si>
  <si>
    <t xml:space="preserve">  E.  4 lts</t>
  </si>
  <si>
    <t xml:space="preserve">   E.  7 lts</t>
  </si>
  <si>
    <t xml:space="preserve">  E.  10 lts</t>
  </si>
  <si>
    <t>Olea  texanum  (Ligustrum  texanum).</t>
  </si>
  <si>
    <t xml:space="preserve">  E.  4lts  40cm</t>
  </si>
  <si>
    <t xml:space="preserve">   E.  10  lts 160cm OFERTA</t>
  </si>
  <si>
    <t xml:space="preserve">   E.  20 lts  150-160cm</t>
  </si>
  <si>
    <t>Olea  texanum  aurea  (Ligustrum  texanum  aurea ).</t>
  </si>
  <si>
    <t xml:space="preserve">   E.  4  lts 40cm</t>
  </si>
  <si>
    <t xml:space="preserve">  E.  10 lts  160cm OFERTA</t>
  </si>
  <si>
    <t xml:space="preserve">   E.  20 lts  150cm</t>
  </si>
  <si>
    <t>Olivetta  aurea  (Ligustrum  ovalifolium  aureo).</t>
  </si>
  <si>
    <t xml:space="preserve">  E.  10 lts </t>
  </si>
  <si>
    <t>Ophiopogon  (pasto  ingles).</t>
  </si>
  <si>
    <t xml:space="preserve">  E. 4 lts x 50 unidades OFERTA </t>
  </si>
  <si>
    <t>Oreja de elefante (Alocacias)</t>
  </si>
  <si>
    <t xml:space="preserve">  E. 5 lts</t>
  </si>
  <si>
    <t xml:space="preserve">  E,  20  lts</t>
  </si>
  <si>
    <t>Ombú  (Phytolacca  dioica).</t>
  </si>
  <si>
    <t xml:space="preserve">   60 cm E. 4 lts</t>
  </si>
  <si>
    <t xml:space="preserve">   60- 80  cm.  E.  10 lts</t>
  </si>
  <si>
    <t xml:space="preserve">   80-100  cm.  E.  15 lts</t>
  </si>
  <si>
    <t xml:space="preserve"> Palmera Cycas Revoluta</t>
  </si>
  <si>
    <t xml:space="preserve">  E. 30 lts </t>
  </si>
  <si>
    <t xml:space="preserve">  E. 65  lts </t>
  </si>
  <si>
    <t xml:space="preserve">  E.  110 lts </t>
  </si>
  <si>
    <t>Palmera Pindó  (Arecastrum  romanzoffianum).</t>
  </si>
  <si>
    <t xml:space="preserve">  E.   4 lts  50cm</t>
  </si>
  <si>
    <t xml:space="preserve">  E.  10  lts  180cm </t>
  </si>
  <si>
    <t xml:space="preserve">  E.   30lts 250cm</t>
  </si>
  <si>
    <t xml:space="preserve"> 250-300cm de altura     CULTIVADAS EN LA PROV. BS.AS.</t>
  </si>
  <si>
    <t>Palmera Phoenix  canariensis.</t>
  </si>
  <si>
    <t xml:space="preserve">   E. 10lts  </t>
  </si>
  <si>
    <t xml:space="preserve">   E  15lts </t>
  </si>
  <si>
    <t>Palmera Phoenix Robellini</t>
  </si>
  <si>
    <t xml:space="preserve">  E 10 Lts</t>
  </si>
  <si>
    <t xml:space="preserve">  E. 15 lts</t>
  </si>
  <si>
    <t>Palmera Seafortia</t>
  </si>
  <si>
    <t xml:space="preserve">  E. 10 lts 80cm </t>
  </si>
  <si>
    <t xml:space="preserve">  E. 15 lts 100cm </t>
  </si>
  <si>
    <t xml:space="preserve">  E. 20 lts 120cm </t>
  </si>
  <si>
    <t>Palmera Washingtonia  filifera.</t>
  </si>
  <si>
    <t xml:space="preserve">   E.  10  lts  60cm</t>
  </si>
  <si>
    <t>Palo  borracho  rosado  (Chorisia  speciosa).</t>
  </si>
  <si>
    <t xml:space="preserve">  con  copa  E.  10  lts</t>
  </si>
  <si>
    <t xml:space="preserve">Panicum Virgatum </t>
  </si>
  <si>
    <t>Papiros  (Cyperus  papyrus).</t>
  </si>
  <si>
    <t xml:space="preserve">  E  10  lts. 200cm </t>
  </si>
  <si>
    <t>Parasol de la china (Firmiana simplex)</t>
  </si>
  <si>
    <t xml:space="preserve">  E.  20lts </t>
  </si>
  <si>
    <t>Paspalum  Haumani</t>
  </si>
  <si>
    <t xml:space="preserve">   10  lts.60cm </t>
  </si>
  <si>
    <t>Pasto  palmeras  (Setaria  poiretiana).</t>
  </si>
  <si>
    <t>Pennisetum  alopecuroides  (Cola  de  zorro).</t>
  </si>
  <si>
    <t>Pennisetum  rupelli  (Cola  de  zorro  rosada).</t>
  </si>
  <si>
    <t>Pennisetum  setaceum  rubrum  (Cola  de  zorro  rubra).</t>
  </si>
  <si>
    <t>Pennisetum  villosum  (Cola  de  zorro  blanca).</t>
  </si>
  <si>
    <t>Pezuña  de  vaca  (bauhinia flores   blanca y purpura).</t>
  </si>
  <si>
    <t xml:space="preserve"> varillon  4 lts. 120-140cm</t>
  </si>
  <si>
    <t xml:space="preserve">  con  copa  10  lts. 180cm </t>
  </si>
  <si>
    <t xml:space="preserve">  con  copa  15  lts.</t>
  </si>
  <si>
    <t xml:space="preserve">Philodendron Misionero </t>
  </si>
  <si>
    <t xml:space="preserve">  E..4lts </t>
  </si>
  <si>
    <t>Phormium  tenax  (Formio  verde).</t>
  </si>
  <si>
    <t>Phormium  tenax  atropurpurea  (Formio  rubra).</t>
  </si>
  <si>
    <t xml:space="preserve"> E. 10 lts </t>
  </si>
  <si>
    <t>Phormium  tenax  atropurpurea  compacto  (Formio  rubra  enano).</t>
  </si>
  <si>
    <t>Phormium  tenax  bronceado  (Formio  bronce).</t>
  </si>
  <si>
    <t xml:space="preserve">   E, 10 lts</t>
  </si>
  <si>
    <t>Phormium  tenax  marginata  alba  (Formio  disciplinado).</t>
  </si>
  <si>
    <t>Phormium  tenax  marginata  alba  compacto (Formio  disciplinado  enano).</t>
  </si>
  <si>
    <t>Phormium  tenax  sundwner (formio rosado).</t>
  </si>
  <si>
    <t>Phormium  tenax  tom  thum.</t>
  </si>
  <si>
    <t>Photinia  frasseri.</t>
  </si>
  <si>
    <t xml:space="preserve">  E 10 lts 120cm </t>
  </si>
  <si>
    <t xml:space="preserve">  E 15 lts 140-150cm </t>
  </si>
  <si>
    <t xml:space="preserve">  E 20 lts 180cm </t>
  </si>
  <si>
    <t xml:space="preserve">  E 30 lts  200cm </t>
  </si>
  <si>
    <t>Pinus  elliotti</t>
  </si>
  <si>
    <t xml:space="preserve">   80-100  cm.  E.  4 lts.</t>
  </si>
  <si>
    <t xml:space="preserve">  100-120  cm.  E.  10 lts.</t>
  </si>
  <si>
    <t xml:space="preserve">  120-150 cm alt.</t>
  </si>
  <si>
    <t xml:space="preserve">  150-180 cm alt.</t>
  </si>
  <si>
    <t>Pittosporum  toriba.</t>
  </si>
  <si>
    <t>Pittosporum  toriba  wheeleri  (Azarero  enano).</t>
  </si>
  <si>
    <t xml:space="preserve">  E. 4 lts OFERTA COMPRANDO 10 UNIDADES O MAS</t>
  </si>
  <si>
    <t xml:space="preserve">  E. 10lts OFERTA COMPRANDO 10 UNIDADES O MAS</t>
  </si>
  <si>
    <t>Plátano  (Platanus  acerifolia).</t>
  </si>
  <si>
    <t xml:space="preserve">  6-8 cm circunsferencia de tronco, altura180cm</t>
  </si>
  <si>
    <t xml:space="preserve">  8-10 cm circ. 210cm </t>
  </si>
  <si>
    <t>Prunus pissardi.</t>
  </si>
  <si>
    <t xml:space="preserve">   E.  10  lts 180cmde altura arbolito</t>
  </si>
  <si>
    <t xml:space="preserve">   E.  15  lts  210cm  de altura arbolito</t>
  </si>
  <si>
    <t xml:space="preserve">   E.  10 lts 100cm arbusto </t>
  </si>
  <si>
    <t xml:space="preserve">   E.  15  lts 120cm arbusto </t>
  </si>
  <si>
    <t xml:space="preserve"> Rayito de sol Flor roja o blanca </t>
  </si>
  <si>
    <t>Retama  (Spartium).</t>
  </si>
  <si>
    <t xml:space="preserve">  4  lts.</t>
  </si>
  <si>
    <t xml:space="preserve">  10 lts</t>
  </si>
  <si>
    <t xml:space="preserve">Rhus sucedanea </t>
  </si>
  <si>
    <t xml:space="preserve">   100-120  cm.  E.  4  lts.</t>
  </si>
  <si>
    <t xml:space="preserve">   210-250cm </t>
  </si>
  <si>
    <t>Rosa  banksiae  (Rosa  baensiana).</t>
  </si>
  <si>
    <t xml:space="preserve">  flores  amarillas  y  blancas  E.  4  lts</t>
  </si>
  <si>
    <t xml:space="preserve">ROSA ENREDADERA  envasado 200-220cm </t>
  </si>
  <si>
    <t>ROSA PIE BAJO S. PEDRO  envasado</t>
  </si>
  <si>
    <t>ROSA PIE ALTO  envasado</t>
  </si>
  <si>
    <t>ROSA PIE BAJO R. NEGRO  envasado</t>
  </si>
  <si>
    <t>Ruellia.</t>
  </si>
  <si>
    <t>Ruscus.  (Aculeatus).</t>
  </si>
  <si>
    <t xml:space="preserve">  E. 10 lts OFERTA</t>
  </si>
  <si>
    <t>Romero.</t>
  </si>
  <si>
    <t>OFERTA COMPRANDO 10 UNIDADES X 4LTS</t>
  </si>
  <si>
    <t xml:space="preserve">Romero rastrero </t>
  </si>
  <si>
    <t>Sansevieria (lengua de suegra- espada San Jorge) aurea o verde</t>
  </si>
  <si>
    <t xml:space="preserve">   E. 4  lts</t>
  </si>
  <si>
    <t xml:space="preserve">  OFERTA 10 UNIDADES  E. 4lts</t>
  </si>
  <si>
    <t>Santa  Rita  (Bougainvillea  glabra).</t>
  </si>
  <si>
    <t xml:space="preserve">  100-120cm  cm.  E.  4  lts</t>
  </si>
  <si>
    <t>Santolina.  (Chamaecyparissus).</t>
  </si>
  <si>
    <t>Sauce  lloron  (Salix  babilonica).</t>
  </si>
  <si>
    <t xml:space="preserve">   con  copa,  4-6  cm.  E.  10 lts. 200-220cm </t>
  </si>
  <si>
    <t xml:space="preserve">   con  copa,  6-8  cm.  E.  15 lts. 200-220cm </t>
  </si>
  <si>
    <t xml:space="preserve">   con  copa, 8-10 cm.  E.  20 lts. 200-220cm </t>
  </si>
  <si>
    <t>Salvias Guaranitica  / leucanthas  / wendy / farinacea</t>
  </si>
  <si>
    <t>Sen  de  campo  (Senna  corymbosa).</t>
  </si>
  <si>
    <t xml:space="preserve">  120-150 cm  E.  4 lts</t>
  </si>
  <si>
    <t xml:space="preserve">   150-180 cm  E.  10 lts</t>
  </si>
  <si>
    <t>Sisyrinchium</t>
  </si>
  <si>
    <t xml:space="preserve">  4lts </t>
  </si>
  <si>
    <t>Stipas</t>
  </si>
  <si>
    <t>Strelitzia  nicolai  (Flor  del  pajaro blanca).</t>
  </si>
  <si>
    <t xml:space="preserve">    100-120  cm.  E.  4 lts.</t>
  </si>
  <si>
    <t xml:space="preserve">    120-150  cm.  E.  10 lts.</t>
  </si>
  <si>
    <t xml:space="preserve">    150-180  cm  E, 20 lts</t>
  </si>
  <si>
    <t xml:space="preserve">   180cm,   2 plantas por maceta x 60lts</t>
  </si>
  <si>
    <t>Strelitzia  reginae  (Flor  del  pajaro).</t>
  </si>
  <si>
    <t>Tamarisco  (Tamarix  ramosissima).</t>
  </si>
  <si>
    <t>Taxodium  Distichum  (Cipres  calvo).</t>
  </si>
  <si>
    <t xml:space="preserve"> 120-150  cm. </t>
  </si>
  <si>
    <t xml:space="preserve">  150-180  cm. </t>
  </si>
  <si>
    <t xml:space="preserve">  180-210 cm.  .</t>
  </si>
  <si>
    <t>Tencrium fruticans</t>
  </si>
  <si>
    <t xml:space="preserve">  E. 4lts  100-120cm </t>
  </si>
  <si>
    <t xml:space="preserve">  E.  10lts 150-180cm </t>
  </si>
  <si>
    <t>Thevetia peruviana</t>
  </si>
  <si>
    <t xml:space="preserve">  100-120cm   </t>
  </si>
  <si>
    <t xml:space="preserve">   150-180cm </t>
  </si>
  <si>
    <t>Tilia  moltkei  (tilo).</t>
  </si>
  <si>
    <t xml:space="preserve">   con  copa,  6-8  cm de circusnferencia de tronco, la copa nace a los 2mts.  E.  10 lts.</t>
  </si>
  <si>
    <t xml:space="preserve">  con  copa,  10-12  cm.  E.  20 lts</t>
  </si>
  <si>
    <t xml:space="preserve">  con  copa,  12-14  cm.  E.  30 lts</t>
  </si>
  <si>
    <t>Timbo  (Enterolobium contortisiliquum).</t>
  </si>
  <si>
    <t xml:space="preserve">  4lts 100-120cm</t>
  </si>
  <si>
    <t xml:space="preserve">  10lts  120-150cm</t>
  </si>
  <si>
    <t xml:space="preserve">  15lts  150-180cm</t>
  </si>
  <si>
    <t xml:space="preserve">   20lts  180-210cm </t>
  </si>
  <si>
    <t>Tipa  (Tipuana  tipu).</t>
  </si>
  <si>
    <t xml:space="preserve"> varillon    E.  4  lts</t>
  </si>
  <si>
    <t xml:space="preserve">  E.  10 lts 180-210cm </t>
  </si>
  <si>
    <t>Tulbaghia</t>
  </si>
  <si>
    <t xml:space="preserve"> OFERTA X 10 UNIDADES X 4LTS </t>
  </si>
  <si>
    <t>Verbenas Bonarensis</t>
  </si>
  <si>
    <t xml:space="preserve">Verbenas  española </t>
  </si>
  <si>
    <t>Vetiver (Chrysopogon zizanioides)</t>
  </si>
  <si>
    <t xml:space="preserve">Viburnum odoratissimum </t>
  </si>
  <si>
    <t xml:space="preserve">  E4lts</t>
  </si>
  <si>
    <t xml:space="preserve">  E 10lts </t>
  </si>
  <si>
    <t xml:space="preserve">Viburnum suspensus </t>
  </si>
  <si>
    <t>Viburnum  tinus  (Laurentino).</t>
  </si>
  <si>
    <t xml:space="preserve">   E.  10  lts 80cm</t>
  </si>
  <si>
    <t xml:space="preserve">   E.  15  lts 120cm  </t>
  </si>
  <si>
    <t xml:space="preserve">  E.  20  lts 130-140cm </t>
  </si>
  <si>
    <t>Viburnum  tinus  compacto  (Laurentino  enano).</t>
  </si>
  <si>
    <t xml:space="preserve">   E. 10 lts.</t>
  </si>
  <si>
    <t xml:space="preserve">Vinca  major.  </t>
  </si>
  <si>
    <t xml:space="preserve">  4lts  </t>
  </si>
  <si>
    <t xml:space="preserve">Vinca  major  variegata.  </t>
  </si>
  <si>
    <t xml:space="preserve">   4 lts</t>
  </si>
  <si>
    <t>Westringia fruticosa</t>
  </si>
  <si>
    <t xml:space="preserve"> Yucca verde </t>
  </si>
  <si>
    <t xml:space="preserve">  E.  4 lts. </t>
  </si>
  <si>
    <t xml:space="preserve">  E.  10lts</t>
  </si>
  <si>
    <t xml:space="preserve">Zephyranthes flor blanca </t>
  </si>
  <si>
    <t>FRUTALES</t>
  </si>
  <si>
    <t>ALMENDRO 180-210 cm alt.</t>
  </si>
  <si>
    <t>ARANDANO 40CM ALT.</t>
  </si>
  <si>
    <t>AVELLANO  120-150 CM  envasado</t>
  </si>
  <si>
    <t xml:space="preserve">BANANEROS 100 CM </t>
  </si>
  <si>
    <t>CASTAÑOS  120-150 CM  envasado</t>
  </si>
  <si>
    <t>CEREZAS Napolitano de fruta  120-150 CM  envasado</t>
  </si>
  <si>
    <t>CEREZO DE FLOR  Sakura 100CM  flor rosa/doble</t>
  </si>
  <si>
    <t>CIRUELAS  120- 150 CM  envasado</t>
  </si>
  <si>
    <t>MANDARINA</t>
  </si>
  <si>
    <t>LIMON CUATRO ESTACIONES  130cm</t>
  </si>
  <si>
    <t>NARANJA OMBLIGO - JUGO   100cm</t>
  </si>
  <si>
    <t xml:space="preserve">POMELO ROSADO - BLANCO  100cm </t>
  </si>
  <si>
    <t xml:space="preserve">Kinoto 60cm </t>
  </si>
  <si>
    <t>DAMASCOS-DAMASCAS  150-180 cm  envasado</t>
  </si>
  <si>
    <t>DURAZNO 150-180cm  envasado</t>
  </si>
  <si>
    <t xml:space="preserve">PALTAS 60cm de semilla NO SON INJERTADAS. </t>
  </si>
  <si>
    <t>HIGOS negros o verdes 120-150 cm  envasado</t>
  </si>
  <si>
    <t>KAKIS 100cm  envasado</t>
  </si>
  <si>
    <t>MANZANOS  120-150 cm  envasado</t>
  </si>
  <si>
    <t>MEMBRILLOS  180-250 cm  envasado</t>
  </si>
  <si>
    <t>NOGAL EUROPEO  180-210 cm  envasado</t>
  </si>
  <si>
    <t xml:space="preserve">NOGAL DE PECAN 180CM semilla envasado </t>
  </si>
  <si>
    <t xml:space="preserve">NOGAL PECAN 210cm  semilla envasado </t>
  </si>
  <si>
    <t>PELON  150-180 cm  envasado</t>
  </si>
  <si>
    <t>PELON  180-250cm envasado</t>
  </si>
  <si>
    <t>GRANADOS  120-150 cm  envasado</t>
  </si>
  <si>
    <t>PERAS ASIATICA  150-180 cm  envasado</t>
  </si>
  <si>
    <t>PERA DE FLOR 150-180CM, no da frutos</t>
  </si>
  <si>
    <t>VID  PARRA  moscatel rosada 180-210cm   envasado</t>
  </si>
  <si>
    <t xml:space="preserve">GUINDOS 150CM </t>
  </si>
  <si>
    <t xml:space="preserve">NISPEROS 120-150CM </t>
  </si>
  <si>
    <t xml:space="preserve">OLIVOS  arbequina 100cm </t>
  </si>
  <si>
    <t>Manzano de flor (no da frutos)</t>
  </si>
  <si>
    <t xml:space="preserve">  Insumos. </t>
  </si>
  <si>
    <t xml:space="preserve">Tierra abonada especial  25dcm cubicos </t>
  </si>
  <si>
    <t xml:space="preserve">Chips, cortezas de pino x 25dcm cubicos  </t>
  </si>
  <si>
    <t xml:space="preserve">tutores madera 170cm   </t>
  </si>
  <si>
    <t xml:space="preserve">barrera antihormiga ecologica plastica  </t>
  </si>
  <si>
    <t xml:space="preserve">barrera antihormiga esponja x 1mt  </t>
  </si>
  <si>
    <t xml:space="preserve">fertilizante bolsa por 1kg.  </t>
  </si>
  <si>
    <t xml:space="preserve">sulfato de hierrox 1kg  </t>
  </si>
  <si>
    <t xml:space="preserve">sulfato de hierro x 1/2kg  </t>
  </si>
  <si>
    <t xml:space="preserve">sombrero para hormiguicida  </t>
  </si>
  <si>
    <t xml:space="preserve">hormiguicida granulado bolsa x500grs </t>
  </si>
  <si>
    <t xml:space="preserve">Tela antihelada 300cm ancho por metro   </t>
  </si>
  <si>
    <t xml:space="preserve">Tela Geotextil antimaleza 150cm de ancho, por metro </t>
  </si>
  <si>
    <t xml:space="preserve">Protector de tronco  </t>
  </si>
  <si>
    <t>VIVERO IRIS — TEXTOS PARA WHATSAPP</t>
  </si>
  <si>
    <t>📱 COPIAR PARA WHATSAPP DESDE EL CELULAR</t>
  </si>
  <si>
    <t>Copiá la celda de la columna B y pegala directamente en WhatsApp.</t>
  </si>
  <si>
    <t>Texto listo para copiar:</t>
  </si>
  <si>
    <t>PRODUCTO</t>
  </si>
  <si>
    <t>TEXTO PARA COPIAR Y PEGAR</t>
  </si>
  <si>
    <t>En el celular: mantené apretado dentro del texto → seleccioná el contenido → Copiar → abrí WhatsApp → Pegar.</t>
  </si>
  <si>
    <t>IMPORTANTE</t>
  </si>
  <si>
    <t>La solapa original WHATSAPP queda sin modificar. Esta zona es solamente para facilitar la copia desde el celular.</t>
  </si>
  <si>
    <t xml:space="preserve">  250-300cm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</si>
</sst>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"/>
    <numFmt numFmtId="165" formatCode="_-&quot;$&quot;\ * #,##0_-;\-&quot;$&quot;\ * #,##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">
    <xf numFmtId="0" fontId="0" fillId="0" borderId="0"/>
    <xf numFmtId="44" fontId="1" fillId="0" borderId="0"/>
  </cellStyleXfs>
  <cellXfs count="37">
    <xf numFmtId="0" fontId="0" fillId="0" borderId="0" xfId="0"/>
    <xf numFmtId="49" fontId="2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5" fillId="2" borderId="0" xfId="0" applyFont="1" applyFill="1"/>
    <xf numFmtId="0" fontId="2" fillId="2" borderId="1" xfId="0" applyFont="1" applyFill="1" applyBorder="1"/>
    <xf numFmtId="0" fontId="5" fillId="2" borderId="1" xfId="0" applyFont="1" applyFill="1" applyBorder="1"/>
    <xf numFmtId="0" fontId="2" fillId="3" borderId="1" xfId="0" applyFont="1" applyFill="1" applyBorder="1"/>
    <xf numFmtId="0" fontId="5" fillId="3" borderId="1" xfId="0" applyFont="1" applyFill="1" applyBorder="1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wrapText="1"/>
    </xf>
    <xf numFmtId="49" fontId="4" fillId="2" borderId="2" xfId="0" applyNumberFormat="1" applyFont="1" applyFill="1" applyBorder="1" applyAlignment="1">
      <alignment wrapText="1"/>
    </xf>
    <xf numFmtId="0" fontId="2" fillId="4" borderId="1" xfId="0" applyFont="1" applyFill="1" applyBorder="1"/>
    <xf numFmtId="0" fontId="0" fillId="4" borderId="0" xfId="0" applyFill="1"/>
    <xf numFmtId="0" fontId="0" fillId="3" borderId="0" xfId="0" applyFill="1"/>
    <xf numFmtId="0" fontId="5" fillId="2" borderId="3" xfId="0" applyFont="1" applyFill="1" applyBorder="1"/>
    <xf numFmtId="0" fontId="0" fillId="2" borderId="3" xfId="0" applyFill="1" applyBorder="1"/>
    <xf numFmtId="164" fontId="5" fillId="2" borderId="4" xfId="0" applyNumberFormat="1" applyFont="1" applyFill="1" applyBorder="1"/>
    <xf numFmtId="164" fontId="5" fillId="4" borderId="4" xfId="0" applyNumberFormat="1" applyFont="1" applyFill="1" applyBorder="1"/>
    <xf numFmtId="164" fontId="5" fillId="3" borderId="4" xfId="0" applyNumberFormat="1" applyFont="1" applyFill="1" applyBorder="1"/>
    <xf numFmtId="164" fontId="5" fillId="2" borderId="3" xfId="0" applyNumberFormat="1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4" borderId="5" xfId="0" applyFill="1" applyBorder="1"/>
    <xf numFmtId="0" fontId="0" fillId="3" borderId="5" xfId="0" applyFill="1" applyBorder="1"/>
    <xf numFmtId="165" fontId="6" fillId="3" borderId="1" xfId="1" applyNumberFormat="1" applyFont="1" applyFill="1" applyBorder="1"/>
    <xf numFmtId="165" fontId="6" fillId="0" borderId="1" xfId="1" applyNumberFormat="1" applyFont="1" applyBorder="1"/>
    <xf numFmtId="165" fontId="6" fillId="4" borderId="1" xfId="1" applyNumberFormat="1" applyFont="1" applyFill="1" applyBorder="1"/>
    <xf numFmtId="165" fontId="6" fillId="0" borderId="0" xfId="1" applyNumberFormat="1" applyFont="1"/>
    <xf numFmtId="0" fontId="0" fillId="0" borderId="0" xfId="0" applyAlignment="1">
      <alignment vertical="top" wrapText="1"/>
    </xf>
    <xf numFmtId="0" fontId="0" fillId="2" borderId="0" xfId="0" applyFill="1"/>
    <xf numFmtId="165" fontId="6" fillId="2" borderId="1" xfId="1" applyNumberFormat="1" applyFont="1" applyFill="1" applyBorder="1"/>
    <xf numFmtId="0" fontId="7" fillId="0" borderId="0" xfId="0" applyFont="1" applyAlignment="1">
      <alignment horizontal="left"/>
    </xf>
    <xf numFmtId="0" fontId="8" fillId="0" borderId="0" xfId="0" applyFont="1"/>
    <xf numFmtId="0" fontId="9" fillId="5" borderId="7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iveroiris.com.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5"/>
  <sheetViews>
    <sheetView tabSelected="1" topLeftCell="A675" workbookViewId="0">
      <selection activeCell="A712" sqref="A712"/>
    </sheetView>
  </sheetViews>
  <sheetFormatPr baseColWidth="10" defaultRowHeight="18.75" x14ac:dyDescent="0.3"/>
  <cols>
    <col min="1" max="1" width="84.140625" customWidth="1"/>
    <col min="2" max="2" width="0.28515625" customWidth="1"/>
    <col min="3" max="3" width="11.42578125" hidden="1" customWidth="1"/>
    <col min="4" max="4" width="15" style="26" customWidth="1"/>
    <col min="5" max="5" width="6.85546875" customWidth="1"/>
  </cols>
  <sheetData>
    <row r="1" spans="1:5" x14ac:dyDescent="0.3">
      <c r="D1" s="28"/>
    </row>
    <row r="2" spans="1:5" x14ac:dyDescent="0.3">
      <c r="D2" s="28"/>
    </row>
    <row r="3" spans="1:5" x14ac:dyDescent="0.3">
      <c r="D3" s="28"/>
    </row>
    <row r="4" spans="1:5" x14ac:dyDescent="0.3">
      <c r="D4" s="28"/>
    </row>
    <row r="5" spans="1:5" x14ac:dyDescent="0.3">
      <c r="A5" s="1" t="s">
        <v>0</v>
      </c>
      <c r="C5" s="15"/>
      <c r="D5" s="25"/>
      <c r="E5" s="21"/>
    </row>
    <row r="6" spans="1:5" x14ac:dyDescent="0.3">
      <c r="A6" s="1" t="s">
        <v>1</v>
      </c>
      <c r="C6" s="16"/>
      <c r="E6" s="21"/>
    </row>
    <row r="7" spans="1:5" x14ac:dyDescent="0.3">
      <c r="A7" s="2" t="s">
        <v>2</v>
      </c>
      <c r="C7" s="16"/>
      <c r="E7" s="21"/>
    </row>
    <row r="8" spans="1:5" x14ac:dyDescent="0.3">
      <c r="A8" s="3" t="s">
        <v>3</v>
      </c>
      <c r="C8" s="16"/>
      <c r="E8" s="21"/>
    </row>
    <row r="9" spans="1:5" x14ac:dyDescent="0.3">
      <c r="A9" s="4" t="s">
        <v>4</v>
      </c>
      <c r="C9" s="17"/>
      <c r="D9" s="26">
        <v>39072</v>
      </c>
      <c r="E9" s="22"/>
    </row>
    <row r="10" spans="1:5" x14ac:dyDescent="0.3">
      <c r="A10" s="5" t="s">
        <v>5</v>
      </c>
      <c r="C10" s="17"/>
      <c r="D10" s="26">
        <v>109890</v>
      </c>
      <c r="E10" s="21"/>
    </row>
    <row r="11" spans="1:5" x14ac:dyDescent="0.3">
      <c r="A11" s="3" t="s">
        <v>6</v>
      </c>
      <c r="C11" s="17"/>
      <c r="D11" s="26">
        <v>0</v>
      </c>
      <c r="E11" s="21"/>
    </row>
    <row r="12" spans="1:5" x14ac:dyDescent="0.3">
      <c r="A12" s="5" t="s">
        <v>7</v>
      </c>
      <c r="C12" s="17"/>
      <c r="D12" s="26">
        <v>12232</v>
      </c>
      <c r="E12" s="21"/>
    </row>
    <row r="13" spans="1:5" x14ac:dyDescent="0.3">
      <c r="A13" s="5" t="s">
        <v>8</v>
      </c>
      <c r="C13" s="17"/>
      <c r="D13" s="26">
        <v>27000</v>
      </c>
      <c r="E13" s="21"/>
    </row>
    <row r="14" spans="1:5" x14ac:dyDescent="0.3">
      <c r="A14" s="5" t="s">
        <v>9</v>
      </c>
      <c r="C14" s="17"/>
      <c r="D14" s="26">
        <v>36500</v>
      </c>
      <c r="E14" s="21" t="s">
        <v>10</v>
      </c>
    </row>
    <row r="15" spans="1:5" x14ac:dyDescent="0.3">
      <c r="A15" s="5" t="s">
        <v>11</v>
      </c>
      <c r="C15" s="17"/>
      <c r="D15" s="26">
        <v>49000</v>
      </c>
      <c r="E15" s="21"/>
    </row>
    <row r="16" spans="1:5" x14ac:dyDescent="0.3">
      <c r="A16" s="3" t="s">
        <v>12</v>
      </c>
      <c r="C16" s="17"/>
      <c r="E16" s="21"/>
    </row>
    <row r="17" spans="1:5" x14ac:dyDescent="0.3">
      <c r="A17" s="5" t="s">
        <v>7</v>
      </c>
      <c r="C17" s="17"/>
      <c r="D17" s="26">
        <v>12232</v>
      </c>
      <c r="E17" s="21"/>
    </row>
    <row r="18" spans="1:5" x14ac:dyDescent="0.3">
      <c r="A18" s="5" t="s">
        <v>13</v>
      </c>
      <c r="C18" s="17"/>
      <c r="D18" s="26">
        <v>27000</v>
      </c>
      <c r="E18" s="21" t="s">
        <v>10</v>
      </c>
    </row>
    <row r="19" spans="1:5" x14ac:dyDescent="0.3">
      <c r="A19" s="3" t="s">
        <v>14</v>
      </c>
      <c r="C19" s="17"/>
      <c r="D19" s="26">
        <v>0</v>
      </c>
      <c r="E19" s="21"/>
    </row>
    <row r="20" spans="1:5" x14ac:dyDescent="0.3">
      <c r="A20" s="5" t="s">
        <v>15</v>
      </c>
      <c r="C20" s="17"/>
      <c r="D20" s="26">
        <v>53724</v>
      </c>
      <c r="E20" s="21" t="s">
        <v>10</v>
      </c>
    </row>
    <row r="21" spans="1:5" x14ac:dyDescent="0.3">
      <c r="A21" s="5" t="s">
        <v>16</v>
      </c>
      <c r="C21" s="17"/>
      <c r="D21" s="26">
        <v>58608</v>
      </c>
      <c r="E21" s="21" t="s">
        <v>10</v>
      </c>
    </row>
    <row r="22" spans="1:5" x14ac:dyDescent="0.3">
      <c r="A22" s="3" t="s">
        <v>17</v>
      </c>
      <c r="C22" s="17"/>
      <c r="D22" s="26">
        <v>0</v>
      </c>
      <c r="E22" s="21"/>
    </row>
    <row r="23" spans="1:5" x14ac:dyDescent="0.3">
      <c r="A23" s="5" t="s">
        <v>18</v>
      </c>
      <c r="C23" s="17"/>
      <c r="D23" s="26">
        <v>36630</v>
      </c>
      <c r="E23" s="21" t="s">
        <v>10</v>
      </c>
    </row>
    <row r="24" spans="1:5" x14ac:dyDescent="0.3">
      <c r="A24" s="5" t="s">
        <v>19</v>
      </c>
      <c r="C24" s="17"/>
      <c r="D24" s="26">
        <v>61050</v>
      </c>
      <c r="E24" s="21"/>
    </row>
    <row r="25" spans="1:5" x14ac:dyDescent="0.3">
      <c r="A25" s="5" t="s">
        <v>20</v>
      </c>
      <c r="C25" s="17"/>
      <c r="D25" s="26">
        <v>79365</v>
      </c>
      <c r="E25" s="21"/>
    </row>
    <row r="26" spans="1:5" x14ac:dyDescent="0.3">
      <c r="A26" s="3" t="s">
        <v>21</v>
      </c>
      <c r="C26" s="17"/>
      <c r="D26" s="26">
        <v>0</v>
      </c>
      <c r="E26" s="21"/>
    </row>
    <row r="27" spans="1:5" x14ac:dyDescent="0.3">
      <c r="A27" s="5" t="s">
        <v>22</v>
      </c>
      <c r="C27" s="17"/>
      <c r="D27" s="26">
        <v>58608</v>
      </c>
      <c r="E27" s="21" t="s">
        <v>10</v>
      </c>
    </row>
    <row r="28" spans="1:5" x14ac:dyDescent="0.3">
      <c r="A28" s="5" t="s">
        <v>23</v>
      </c>
      <c r="C28" s="17"/>
      <c r="D28" s="26">
        <v>67155</v>
      </c>
      <c r="E28" s="21"/>
    </row>
    <row r="29" spans="1:5" x14ac:dyDescent="0.3">
      <c r="A29" s="5" t="s">
        <v>24</v>
      </c>
      <c r="C29" s="17"/>
      <c r="D29" s="26">
        <v>85470</v>
      </c>
      <c r="E29" s="21"/>
    </row>
    <row r="30" spans="1:5" x14ac:dyDescent="0.3">
      <c r="A30" s="3" t="s">
        <v>25</v>
      </c>
      <c r="C30" s="17"/>
      <c r="D30" s="26">
        <v>0</v>
      </c>
      <c r="E30" s="21"/>
    </row>
    <row r="31" spans="1:5" x14ac:dyDescent="0.3">
      <c r="A31" s="5" t="s">
        <v>26</v>
      </c>
      <c r="C31" s="17"/>
      <c r="D31" s="26">
        <v>67155</v>
      </c>
      <c r="E31" s="21"/>
    </row>
    <row r="32" spans="1:5" x14ac:dyDescent="0.3">
      <c r="A32" s="5" t="s">
        <v>27</v>
      </c>
      <c r="C32" s="17"/>
      <c r="D32" s="26">
        <v>78144</v>
      </c>
      <c r="E32" s="21"/>
    </row>
    <row r="33" spans="1:5" x14ac:dyDescent="0.3">
      <c r="A33" s="3" t="s">
        <v>28</v>
      </c>
      <c r="C33" s="17"/>
      <c r="D33" s="26">
        <v>0</v>
      </c>
      <c r="E33" s="21"/>
    </row>
    <row r="34" spans="1:5" x14ac:dyDescent="0.3">
      <c r="A34" s="5" t="s">
        <v>29</v>
      </c>
      <c r="C34" s="17"/>
      <c r="D34" s="26">
        <v>67155</v>
      </c>
      <c r="E34" s="21"/>
    </row>
    <row r="35" spans="1:5" x14ac:dyDescent="0.3">
      <c r="A35" s="5" t="s">
        <v>30</v>
      </c>
      <c r="C35" s="17"/>
      <c r="D35" s="26">
        <v>78144</v>
      </c>
      <c r="E35" s="21"/>
    </row>
    <row r="36" spans="1:5" x14ac:dyDescent="0.3">
      <c r="A36" s="3" t="s">
        <v>31</v>
      </c>
      <c r="C36" s="17"/>
      <c r="D36" s="26">
        <v>0</v>
      </c>
      <c r="E36" s="21"/>
    </row>
    <row r="37" spans="1:5" x14ac:dyDescent="0.3">
      <c r="A37" s="5" t="s">
        <v>32</v>
      </c>
      <c r="C37" s="17"/>
      <c r="D37" s="26">
        <v>42000</v>
      </c>
      <c r="E37" s="21"/>
    </row>
    <row r="38" spans="1:5" x14ac:dyDescent="0.3">
      <c r="A38" s="5" t="s">
        <v>33</v>
      </c>
      <c r="C38" s="17"/>
      <c r="D38" s="26">
        <v>78144</v>
      </c>
      <c r="E38" s="21"/>
    </row>
    <row r="39" spans="1:5" x14ac:dyDescent="0.3">
      <c r="A39" s="3" t="s">
        <v>34</v>
      </c>
      <c r="C39" s="17"/>
      <c r="D39" s="26">
        <v>0</v>
      </c>
      <c r="E39" s="21"/>
    </row>
    <row r="40" spans="1:5" x14ac:dyDescent="0.3">
      <c r="A40" s="5" t="s">
        <v>35</v>
      </c>
      <c r="C40" s="17"/>
      <c r="D40" s="26">
        <v>28083</v>
      </c>
      <c r="E40" s="21" t="s">
        <v>10</v>
      </c>
    </row>
    <row r="41" spans="1:5" x14ac:dyDescent="0.3">
      <c r="A41" s="5" t="s">
        <v>36</v>
      </c>
      <c r="C41" s="17"/>
      <c r="D41" s="26">
        <v>40000</v>
      </c>
      <c r="E41" s="21"/>
    </row>
    <row r="42" spans="1:5" x14ac:dyDescent="0.3">
      <c r="A42" s="3" t="s">
        <v>37</v>
      </c>
      <c r="C42" s="17"/>
      <c r="E42" s="21"/>
    </row>
    <row r="43" spans="1:5" x14ac:dyDescent="0.3">
      <c r="A43" s="5" t="s">
        <v>18</v>
      </c>
      <c r="C43" s="17"/>
      <c r="D43" s="26">
        <v>28083</v>
      </c>
      <c r="E43" s="21"/>
    </row>
    <row r="44" spans="1:5" x14ac:dyDescent="0.3">
      <c r="A44" s="5" t="s">
        <v>38</v>
      </c>
      <c r="C44" s="17"/>
      <c r="D44" s="26">
        <v>58608</v>
      </c>
      <c r="E44" s="21" t="s">
        <v>10</v>
      </c>
    </row>
    <row r="45" spans="1:5" x14ac:dyDescent="0.3">
      <c r="A45" s="3" t="s">
        <v>39</v>
      </c>
      <c r="C45" s="17"/>
      <c r="D45" s="26">
        <v>0</v>
      </c>
      <c r="E45" s="21"/>
    </row>
    <row r="46" spans="1:5" x14ac:dyDescent="0.3">
      <c r="A46" s="5" t="s">
        <v>40</v>
      </c>
      <c r="C46" s="17"/>
      <c r="D46" s="26">
        <v>58608</v>
      </c>
      <c r="E46" s="21" t="s">
        <v>10</v>
      </c>
    </row>
    <row r="47" spans="1:5" x14ac:dyDescent="0.3">
      <c r="A47" s="5" t="s">
        <v>41</v>
      </c>
      <c r="C47" s="17"/>
      <c r="D47" s="26">
        <v>67155</v>
      </c>
      <c r="E47" s="21" t="s">
        <v>42</v>
      </c>
    </row>
    <row r="48" spans="1:5" x14ac:dyDescent="0.3">
      <c r="A48" s="5" t="s">
        <v>43</v>
      </c>
      <c r="C48" s="17"/>
      <c r="D48" s="26">
        <v>85470</v>
      </c>
      <c r="E48" s="21"/>
    </row>
    <row r="49" spans="1:5" x14ac:dyDescent="0.3">
      <c r="A49" s="3" t="s">
        <v>44</v>
      </c>
      <c r="C49" s="17"/>
      <c r="D49" s="26">
        <v>0</v>
      </c>
      <c r="E49" s="21"/>
    </row>
    <row r="50" spans="1:5" x14ac:dyDescent="0.3">
      <c r="A50" s="5" t="s">
        <v>45</v>
      </c>
      <c r="C50" s="17"/>
      <c r="D50" s="26">
        <v>28083</v>
      </c>
      <c r="E50" s="21" t="s">
        <v>10</v>
      </c>
    </row>
    <row r="51" spans="1:5" x14ac:dyDescent="0.3">
      <c r="A51" s="5" t="s">
        <v>46</v>
      </c>
      <c r="C51" s="17"/>
      <c r="D51" s="26">
        <v>58608</v>
      </c>
      <c r="E51" s="21" t="s">
        <v>10</v>
      </c>
    </row>
    <row r="52" spans="1:5" x14ac:dyDescent="0.3">
      <c r="A52" s="3" t="s">
        <v>47</v>
      </c>
      <c r="C52" s="17"/>
      <c r="D52" s="26">
        <v>0</v>
      </c>
      <c r="E52" s="21"/>
    </row>
    <row r="53" spans="1:5" x14ac:dyDescent="0.3">
      <c r="A53" s="5" t="s">
        <v>48</v>
      </c>
      <c r="C53" s="17"/>
      <c r="D53" s="26">
        <v>28083</v>
      </c>
      <c r="E53" s="21" t="s">
        <v>10</v>
      </c>
    </row>
    <row r="54" spans="1:5" x14ac:dyDescent="0.3">
      <c r="A54" s="5" t="s">
        <v>49</v>
      </c>
      <c r="C54" s="17"/>
      <c r="D54" s="26">
        <v>35409</v>
      </c>
      <c r="E54" s="21"/>
    </row>
    <row r="55" spans="1:5" x14ac:dyDescent="0.3">
      <c r="A55" s="5" t="s">
        <v>50</v>
      </c>
      <c r="C55" s="17"/>
      <c r="D55" s="26">
        <v>58608</v>
      </c>
      <c r="E55" s="21"/>
    </row>
    <row r="56" spans="1:5" x14ac:dyDescent="0.3">
      <c r="A56" s="5" t="s">
        <v>51</v>
      </c>
      <c r="C56" s="17"/>
      <c r="D56" s="26">
        <v>79365</v>
      </c>
      <c r="E56" s="21"/>
    </row>
    <row r="57" spans="1:5" x14ac:dyDescent="0.3">
      <c r="A57" s="3" t="s">
        <v>52</v>
      </c>
      <c r="C57" s="17"/>
      <c r="D57" s="26">
        <v>0</v>
      </c>
      <c r="E57" s="21"/>
    </row>
    <row r="58" spans="1:5" x14ac:dyDescent="0.3">
      <c r="A58" s="5" t="s">
        <v>53</v>
      </c>
      <c r="C58" s="17"/>
      <c r="D58" s="26">
        <v>28083</v>
      </c>
      <c r="E58" s="21"/>
    </row>
    <row r="59" spans="1:5" x14ac:dyDescent="0.3">
      <c r="A59" s="5" t="s">
        <v>54</v>
      </c>
      <c r="C59" s="17"/>
      <c r="D59" s="26">
        <v>35409</v>
      </c>
      <c r="E59" s="21"/>
    </row>
    <row r="60" spans="1:5" x14ac:dyDescent="0.3">
      <c r="A60" s="5" t="s">
        <v>55</v>
      </c>
      <c r="C60" s="17"/>
      <c r="D60" s="26">
        <v>58608</v>
      </c>
      <c r="E60" s="21"/>
    </row>
    <row r="61" spans="1:5" x14ac:dyDescent="0.3">
      <c r="A61" s="5" t="s">
        <v>56</v>
      </c>
      <c r="C61" s="17"/>
      <c r="D61" s="26">
        <v>78144</v>
      </c>
      <c r="E61" s="21"/>
    </row>
    <row r="62" spans="1:5" x14ac:dyDescent="0.3">
      <c r="A62" s="3" t="s">
        <v>57</v>
      </c>
      <c r="C62" s="17"/>
      <c r="D62" s="26">
        <v>0</v>
      </c>
      <c r="E62" s="21"/>
    </row>
    <row r="63" spans="1:5" x14ac:dyDescent="0.3">
      <c r="A63" s="5" t="s">
        <v>58</v>
      </c>
      <c r="C63" s="17"/>
      <c r="D63" s="26">
        <v>28083</v>
      </c>
      <c r="E63" s="21"/>
    </row>
    <row r="64" spans="1:5" x14ac:dyDescent="0.3">
      <c r="A64" s="5" t="s">
        <v>59</v>
      </c>
      <c r="C64" s="17"/>
      <c r="D64" s="26">
        <v>58608</v>
      </c>
      <c r="E64" s="21"/>
    </row>
    <row r="65" spans="1:5" x14ac:dyDescent="0.3">
      <c r="A65" s="3" t="s">
        <v>60</v>
      </c>
      <c r="C65" s="17"/>
      <c r="D65" s="26">
        <v>0</v>
      </c>
      <c r="E65" s="21"/>
    </row>
    <row r="66" spans="1:5" x14ac:dyDescent="0.3">
      <c r="A66" s="5" t="s">
        <v>61</v>
      </c>
      <c r="C66" s="17"/>
      <c r="D66" s="26">
        <v>17094</v>
      </c>
      <c r="E66" s="21"/>
    </row>
    <row r="67" spans="1:5" x14ac:dyDescent="0.3">
      <c r="A67" s="3" t="s">
        <v>62</v>
      </c>
      <c r="C67" s="17"/>
      <c r="D67" s="26">
        <v>0</v>
      </c>
      <c r="E67" s="21"/>
    </row>
    <row r="68" spans="1:5" x14ac:dyDescent="0.3">
      <c r="A68" s="5" t="s">
        <v>63</v>
      </c>
      <c r="C68" s="17"/>
      <c r="D68" s="26">
        <v>67155</v>
      </c>
      <c r="E68" s="21"/>
    </row>
    <row r="69" spans="1:5" x14ac:dyDescent="0.3">
      <c r="A69" s="5" t="s">
        <v>64</v>
      </c>
      <c r="C69" s="17"/>
      <c r="D69" s="26">
        <v>99000</v>
      </c>
      <c r="E69" s="21" t="s">
        <v>42</v>
      </c>
    </row>
    <row r="70" spans="1:5" x14ac:dyDescent="0.3">
      <c r="A70" s="3" t="s">
        <v>65</v>
      </c>
      <c r="C70" s="17"/>
      <c r="E70" s="21"/>
    </row>
    <row r="71" spans="1:5" x14ac:dyDescent="0.3">
      <c r="A71" s="5" t="s">
        <v>66</v>
      </c>
      <c r="C71" s="17"/>
      <c r="D71" s="26">
        <v>58608</v>
      </c>
      <c r="E71" s="21"/>
    </row>
    <row r="72" spans="1:5" x14ac:dyDescent="0.3">
      <c r="A72" s="5" t="s">
        <v>67</v>
      </c>
      <c r="C72" s="17"/>
      <c r="D72" s="26">
        <v>67155</v>
      </c>
      <c r="E72" s="21"/>
    </row>
    <row r="73" spans="1:5" x14ac:dyDescent="0.3">
      <c r="A73" s="3" t="s">
        <v>68</v>
      </c>
      <c r="C73" s="17"/>
      <c r="D73" s="26">
        <v>0</v>
      </c>
      <c r="E73" s="21"/>
    </row>
    <row r="74" spans="1:5" x14ac:dyDescent="0.3">
      <c r="A74" s="5" t="s">
        <v>69</v>
      </c>
      <c r="C74" s="17"/>
      <c r="D74" s="26">
        <v>37018.5</v>
      </c>
      <c r="E74" s="21"/>
    </row>
    <row r="75" spans="1:5" x14ac:dyDescent="0.3">
      <c r="A75" s="5" t="s">
        <v>70</v>
      </c>
      <c r="C75" s="17"/>
      <c r="D75" s="26">
        <v>50000</v>
      </c>
      <c r="E75" s="21"/>
    </row>
    <row r="76" spans="1:5" x14ac:dyDescent="0.3">
      <c r="A76" s="3" t="s">
        <v>71</v>
      </c>
      <c r="C76" s="17"/>
      <c r="D76" s="26">
        <v>0</v>
      </c>
      <c r="E76" s="21"/>
    </row>
    <row r="77" spans="1:5" x14ac:dyDescent="0.3">
      <c r="A77" s="5" t="s">
        <v>72</v>
      </c>
      <c r="C77" s="17"/>
      <c r="D77" s="26">
        <v>28083</v>
      </c>
      <c r="E77" s="21" t="s">
        <v>10</v>
      </c>
    </row>
    <row r="78" spans="1:5" x14ac:dyDescent="0.3">
      <c r="A78" s="3" t="s">
        <v>73</v>
      </c>
      <c r="C78" s="17"/>
      <c r="D78" s="26">
        <v>0</v>
      </c>
      <c r="E78" s="21"/>
    </row>
    <row r="79" spans="1:5" x14ac:dyDescent="0.3">
      <c r="A79" s="5" t="s">
        <v>74</v>
      </c>
      <c r="C79" s="17"/>
      <c r="D79" s="26">
        <v>8900</v>
      </c>
      <c r="E79" s="21"/>
    </row>
    <row r="80" spans="1:5" x14ac:dyDescent="0.3">
      <c r="A80" s="3" t="s">
        <v>75</v>
      </c>
      <c r="C80" s="17"/>
      <c r="E80" s="21"/>
    </row>
    <row r="81" spans="1:6" x14ac:dyDescent="0.3">
      <c r="A81" s="5" t="s">
        <v>76</v>
      </c>
      <c r="C81" s="17"/>
      <c r="D81" s="26">
        <v>8900</v>
      </c>
      <c r="E81" s="21"/>
    </row>
    <row r="82" spans="1:6" x14ac:dyDescent="0.3">
      <c r="A82" s="12" t="s">
        <v>77</v>
      </c>
      <c r="B82" s="13"/>
      <c r="C82" s="18"/>
      <c r="D82" s="27">
        <v>8500</v>
      </c>
      <c r="E82" s="23"/>
    </row>
    <row r="83" spans="1:6" x14ac:dyDescent="0.3">
      <c r="A83" s="3" t="s">
        <v>78</v>
      </c>
      <c r="C83" s="17"/>
      <c r="D83" s="26">
        <v>0</v>
      </c>
      <c r="E83" s="21"/>
    </row>
    <row r="84" spans="1:6" x14ac:dyDescent="0.3">
      <c r="A84" s="5" t="s">
        <v>79</v>
      </c>
      <c r="C84" s="17"/>
      <c r="D84" s="26">
        <v>8900</v>
      </c>
      <c r="E84" s="21"/>
    </row>
    <row r="85" spans="1:6" x14ac:dyDescent="0.3">
      <c r="A85" s="7" t="s">
        <v>77</v>
      </c>
      <c r="B85" s="14"/>
      <c r="C85" s="19"/>
      <c r="D85" s="25">
        <v>8500</v>
      </c>
      <c r="E85" s="24"/>
    </row>
    <row r="86" spans="1:6" x14ac:dyDescent="0.3">
      <c r="A86" s="6" t="s">
        <v>80</v>
      </c>
      <c r="C86" s="17"/>
      <c r="D86" s="26">
        <v>25000</v>
      </c>
      <c r="E86" s="21"/>
      <c r="F86" t="s">
        <v>42</v>
      </c>
    </row>
    <row r="87" spans="1:6" x14ac:dyDescent="0.3">
      <c r="A87" s="3" t="s">
        <v>78</v>
      </c>
      <c r="C87" s="17"/>
      <c r="D87" s="26">
        <v>0</v>
      </c>
      <c r="E87" s="21"/>
    </row>
    <row r="88" spans="1:6" x14ac:dyDescent="0.3">
      <c r="A88" s="5" t="s">
        <v>81</v>
      </c>
      <c r="C88" s="17"/>
      <c r="D88" s="26">
        <v>12878.775</v>
      </c>
      <c r="E88" s="21" t="s">
        <v>10</v>
      </c>
    </row>
    <row r="89" spans="1:6" x14ac:dyDescent="0.3">
      <c r="A89" s="5" t="s">
        <v>82</v>
      </c>
      <c r="C89" s="17"/>
      <c r="D89" s="26">
        <v>20909.07</v>
      </c>
      <c r="E89" s="21" t="s">
        <v>10</v>
      </c>
    </row>
    <row r="90" spans="1:6" x14ac:dyDescent="0.3">
      <c r="A90" s="3" t="s">
        <v>83</v>
      </c>
      <c r="C90" s="17"/>
      <c r="D90" s="26">
        <v>0</v>
      </c>
      <c r="E90" s="21"/>
    </row>
    <row r="91" spans="1:6" x14ac:dyDescent="0.3">
      <c r="A91" s="5" t="s">
        <v>84</v>
      </c>
      <c r="C91" s="17"/>
      <c r="D91" s="26">
        <v>22000</v>
      </c>
      <c r="E91" s="21"/>
    </row>
    <row r="92" spans="1:6" x14ac:dyDescent="0.3">
      <c r="A92" s="5" t="s">
        <v>85</v>
      </c>
      <c r="C92" s="17"/>
      <c r="D92" s="26">
        <v>37500</v>
      </c>
      <c r="E92" s="21"/>
    </row>
    <row r="93" spans="1:6" x14ac:dyDescent="0.3">
      <c r="A93" s="5" t="s">
        <v>86</v>
      </c>
      <c r="C93" s="17"/>
      <c r="D93" s="26">
        <v>99000</v>
      </c>
      <c r="E93" s="21" t="s">
        <v>42</v>
      </c>
    </row>
    <row r="94" spans="1:6" x14ac:dyDescent="0.3">
      <c r="A94" s="3" t="s">
        <v>87</v>
      </c>
      <c r="C94" s="17"/>
      <c r="D94" s="26">
        <v>0</v>
      </c>
      <c r="E94" s="21"/>
    </row>
    <row r="95" spans="1:6" x14ac:dyDescent="0.3">
      <c r="A95" s="5" t="s">
        <v>88</v>
      </c>
      <c r="C95" s="17"/>
      <c r="D95" s="26">
        <v>30525</v>
      </c>
      <c r="E95" s="21" t="s">
        <v>10</v>
      </c>
    </row>
    <row r="96" spans="1:6" x14ac:dyDescent="0.3">
      <c r="A96" s="5" t="s">
        <v>89</v>
      </c>
      <c r="C96" s="17"/>
      <c r="D96" s="26">
        <v>39072</v>
      </c>
      <c r="E96" s="21"/>
    </row>
    <row r="97" spans="1:5" x14ac:dyDescent="0.3">
      <c r="A97" s="3" t="s">
        <v>90</v>
      </c>
      <c r="C97" s="17"/>
      <c r="D97" s="26">
        <v>0</v>
      </c>
      <c r="E97" s="21"/>
    </row>
    <row r="98" spans="1:5" x14ac:dyDescent="0.3">
      <c r="A98" s="5" t="s">
        <v>91</v>
      </c>
      <c r="C98" s="17"/>
      <c r="D98" s="26">
        <v>21978</v>
      </c>
      <c r="E98" s="21"/>
    </row>
    <row r="99" spans="1:5" x14ac:dyDescent="0.3">
      <c r="A99" s="5" t="s">
        <v>92</v>
      </c>
      <c r="C99" s="17"/>
      <c r="D99" s="26">
        <v>29304</v>
      </c>
      <c r="E99" s="21"/>
    </row>
    <row r="100" spans="1:5" x14ac:dyDescent="0.3">
      <c r="A100" s="5" t="s">
        <v>93</v>
      </c>
      <c r="C100" s="17"/>
      <c r="D100" s="26">
        <v>76923</v>
      </c>
      <c r="E100" s="21"/>
    </row>
    <row r="101" spans="1:5" x14ac:dyDescent="0.3">
      <c r="A101" s="5" t="s">
        <v>94</v>
      </c>
      <c r="C101" s="17"/>
      <c r="D101" s="26">
        <v>120879</v>
      </c>
      <c r="E101" s="21"/>
    </row>
    <row r="102" spans="1:5" x14ac:dyDescent="0.3">
      <c r="A102" s="3" t="s">
        <v>95</v>
      </c>
      <c r="C102" s="17"/>
      <c r="E102" s="21"/>
    </row>
    <row r="103" spans="1:5" x14ac:dyDescent="0.3">
      <c r="A103" s="5" t="s">
        <v>96</v>
      </c>
      <c r="C103" s="17"/>
      <c r="D103" s="26">
        <v>36630</v>
      </c>
      <c r="E103" s="21"/>
    </row>
    <row r="104" spans="1:5" x14ac:dyDescent="0.3">
      <c r="A104" s="5" t="s">
        <v>97</v>
      </c>
      <c r="C104" s="17"/>
      <c r="D104" s="26">
        <v>67155</v>
      </c>
      <c r="E104" s="21"/>
    </row>
    <row r="105" spans="1:5" x14ac:dyDescent="0.3">
      <c r="A105" s="3" t="s">
        <v>98</v>
      </c>
      <c r="C105" s="17"/>
      <c r="E105" s="21"/>
    </row>
    <row r="106" spans="1:5" x14ac:dyDescent="0.3">
      <c r="A106" s="5" t="s">
        <v>99</v>
      </c>
      <c r="C106" s="17"/>
      <c r="D106" s="26">
        <v>33333</v>
      </c>
      <c r="E106" s="21"/>
    </row>
    <row r="107" spans="1:5" x14ac:dyDescent="0.3">
      <c r="A107" s="3" t="s">
        <v>100</v>
      </c>
      <c r="C107" s="17"/>
      <c r="D107" s="26">
        <v>0</v>
      </c>
      <c r="E107" s="21"/>
    </row>
    <row r="108" spans="1:5" x14ac:dyDescent="0.3">
      <c r="A108" s="5" t="s">
        <v>101</v>
      </c>
      <c r="C108" s="17"/>
      <c r="D108" s="26">
        <v>23199</v>
      </c>
      <c r="E108" s="21"/>
    </row>
    <row r="109" spans="1:5" x14ac:dyDescent="0.3">
      <c r="A109" s="5" t="s">
        <v>102</v>
      </c>
      <c r="C109" s="17"/>
      <c r="D109" s="26">
        <v>43956</v>
      </c>
      <c r="E109" s="21"/>
    </row>
    <row r="110" spans="1:5" x14ac:dyDescent="0.3">
      <c r="A110" s="3" t="s">
        <v>103</v>
      </c>
      <c r="C110" s="17"/>
      <c r="D110" s="26">
        <v>0</v>
      </c>
      <c r="E110" s="21"/>
    </row>
    <row r="111" spans="1:5" x14ac:dyDescent="0.3">
      <c r="A111" s="5" t="s">
        <v>104</v>
      </c>
      <c r="C111" s="17"/>
      <c r="D111" s="26">
        <v>10989</v>
      </c>
      <c r="E111" s="21"/>
    </row>
    <row r="112" spans="1:5" x14ac:dyDescent="0.3">
      <c r="A112" s="3" t="s">
        <v>105</v>
      </c>
      <c r="C112" s="17"/>
      <c r="E112" s="21"/>
    </row>
    <row r="113" spans="1:6" x14ac:dyDescent="0.3">
      <c r="A113" s="5" t="s">
        <v>106</v>
      </c>
      <c r="C113" s="17"/>
      <c r="D113" s="26">
        <v>58608</v>
      </c>
      <c r="E113" s="21"/>
    </row>
    <row r="114" spans="1:6" x14ac:dyDescent="0.3">
      <c r="A114" s="5" t="s">
        <v>107</v>
      </c>
      <c r="C114" s="17"/>
      <c r="D114" s="26">
        <v>67155</v>
      </c>
      <c r="E114" s="21"/>
    </row>
    <row r="115" spans="1:6" x14ac:dyDescent="0.3">
      <c r="A115" s="3" t="s">
        <v>108</v>
      </c>
      <c r="C115" s="17"/>
      <c r="D115" s="26">
        <v>0</v>
      </c>
      <c r="E115" s="21"/>
    </row>
    <row r="116" spans="1:6" x14ac:dyDescent="0.3">
      <c r="A116" s="5" t="s">
        <v>109</v>
      </c>
      <c r="C116" s="17"/>
      <c r="D116" s="26">
        <v>10461</v>
      </c>
      <c r="E116" s="21"/>
    </row>
    <row r="117" spans="1:6" x14ac:dyDescent="0.3">
      <c r="A117" s="7" t="s">
        <v>110</v>
      </c>
      <c r="C117" s="17"/>
      <c r="D117" s="26">
        <v>9956</v>
      </c>
      <c r="E117" s="24" t="s">
        <v>111</v>
      </c>
    </row>
    <row r="118" spans="1:6" x14ac:dyDescent="0.3">
      <c r="A118" s="5" t="s">
        <v>112</v>
      </c>
      <c r="C118" s="17"/>
      <c r="D118" s="26">
        <v>27000</v>
      </c>
      <c r="E118" s="21"/>
      <c r="F118" t="s">
        <v>42</v>
      </c>
    </row>
    <row r="119" spans="1:6" x14ac:dyDescent="0.3">
      <c r="A119" s="7" t="s">
        <v>113</v>
      </c>
      <c r="B119" s="14"/>
      <c r="C119" s="19"/>
      <c r="D119" s="25">
        <v>25000</v>
      </c>
      <c r="E119" s="24" t="s">
        <v>111</v>
      </c>
    </row>
    <row r="120" spans="1:6" x14ac:dyDescent="0.3">
      <c r="A120" s="3" t="s">
        <v>114</v>
      </c>
      <c r="C120" s="17"/>
      <c r="D120" s="26">
        <v>0</v>
      </c>
      <c r="E120" s="21"/>
    </row>
    <row r="121" spans="1:6" x14ac:dyDescent="0.3">
      <c r="A121" s="5" t="s">
        <v>115</v>
      </c>
      <c r="C121" s="17"/>
      <c r="D121" s="26">
        <v>18026</v>
      </c>
      <c r="E121" s="21"/>
    </row>
    <row r="122" spans="1:6" x14ac:dyDescent="0.3">
      <c r="A122" s="5" t="s">
        <v>116</v>
      </c>
      <c r="C122" s="17"/>
      <c r="D122" s="26">
        <v>28971</v>
      </c>
      <c r="E122" s="21"/>
    </row>
    <row r="123" spans="1:6" x14ac:dyDescent="0.3">
      <c r="A123" s="5" t="s">
        <v>117</v>
      </c>
      <c r="C123" s="17"/>
      <c r="D123" s="26">
        <v>57942</v>
      </c>
      <c r="E123" s="21" t="s">
        <v>10</v>
      </c>
    </row>
    <row r="124" spans="1:6" x14ac:dyDescent="0.3">
      <c r="A124" s="5" t="s">
        <v>118</v>
      </c>
      <c r="C124" s="17"/>
      <c r="D124" s="26">
        <v>78865.5</v>
      </c>
      <c r="E124" s="21" t="s">
        <v>10</v>
      </c>
    </row>
    <row r="125" spans="1:6" x14ac:dyDescent="0.3">
      <c r="A125" s="5" t="s">
        <v>119</v>
      </c>
      <c r="C125" s="17"/>
      <c r="D125" s="26">
        <v>94960.5</v>
      </c>
      <c r="E125" s="21" t="s">
        <v>10</v>
      </c>
    </row>
    <row r="126" spans="1:6" x14ac:dyDescent="0.3">
      <c r="A126" s="5" t="s">
        <v>120</v>
      </c>
      <c r="C126" s="17"/>
      <c r="D126" s="26">
        <v>120712.5</v>
      </c>
      <c r="E126" s="21" t="s">
        <v>10</v>
      </c>
    </row>
    <row r="127" spans="1:6" x14ac:dyDescent="0.3">
      <c r="A127" s="3" t="s">
        <v>121</v>
      </c>
      <c r="C127" s="17"/>
      <c r="D127" s="26">
        <v>0</v>
      </c>
      <c r="E127" s="21"/>
    </row>
    <row r="128" spans="1:6" x14ac:dyDescent="0.3">
      <c r="A128" s="5" t="s">
        <v>122</v>
      </c>
      <c r="C128" s="17"/>
      <c r="D128" s="26">
        <v>22588</v>
      </c>
      <c r="E128" s="21" t="s">
        <v>10</v>
      </c>
    </row>
    <row r="129" spans="1:5" x14ac:dyDescent="0.3">
      <c r="A129" s="5" t="s">
        <v>123</v>
      </c>
      <c r="C129" s="17"/>
      <c r="D129" s="26">
        <v>43956</v>
      </c>
      <c r="E129" s="21"/>
    </row>
    <row r="130" spans="1:5" x14ac:dyDescent="0.3">
      <c r="A130" s="3" t="s">
        <v>124</v>
      </c>
      <c r="C130" s="17"/>
      <c r="D130" s="26">
        <v>0</v>
      </c>
      <c r="E130" s="21"/>
    </row>
    <row r="131" spans="1:5" x14ac:dyDescent="0.3">
      <c r="A131" s="5" t="s">
        <v>7</v>
      </c>
      <c r="C131" s="17"/>
      <c r="D131" s="26">
        <v>12232</v>
      </c>
      <c r="E131" s="21"/>
    </row>
    <row r="132" spans="1:5" x14ac:dyDescent="0.3">
      <c r="A132" s="5" t="s">
        <v>8</v>
      </c>
      <c r="C132" s="17"/>
      <c r="D132" s="26">
        <v>27000</v>
      </c>
      <c r="E132" s="21"/>
    </row>
    <row r="133" spans="1:5" x14ac:dyDescent="0.3">
      <c r="A133" s="3" t="s">
        <v>125</v>
      </c>
      <c r="C133" s="17"/>
      <c r="D133" s="26">
        <v>0</v>
      </c>
      <c r="E133" s="21"/>
    </row>
    <row r="134" spans="1:5" x14ac:dyDescent="0.3">
      <c r="A134" s="5" t="s">
        <v>126</v>
      </c>
      <c r="C134" s="17"/>
      <c r="D134" s="26">
        <v>12232</v>
      </c>
      <c r="E134" s="21"/>
    </row>
    <row r="135" spans="1:5" x14ac:dyDescent="0.3">
      <c r="A135" s="5" t="s">
        <v>127</v>
      </c>
      <c r="C135" s="17"/>
      <c r="D135" s="26">
        <v>27000</v>
      </c>
      <c r="E135" s="21"/>
    </row>
    <row r="136" spans="1:5" x14ac:dyDescent="0.3">
      <c r="A136" s="3" t="s">
        <v>128</v>
      </c>
      <c r="C136" s="17"/>
      <c r="D136" s="26">
        <v>0</v>
      </c>
      <c r="E136" s="21"/>
    </row>
    <row r="137" spans="1:5" x14ac:dyDescent="0.3">
      <c r="A137" s="5" t="s">
        <v>129</v>
      </c>
      <c r="C137" s="17"/>
      <c r="D137" s="26">
        <v>28083</v>
      </c>
      <c r="E137" s="21"/>
    </row>
    <row r="138" spans="1:5" x14ac:dyDescent="0.3">
      <c r="A138" s="5" t="s">
        <v>130</v>
      </c>
      <c r="C138" s="17"/>
      <c r="D138" s="26">
        <v>42000</v>
      </c>
      <c r="E138" s="21"/>
    </row>
    <row r="139" spans="1:5" x14ac:dyDescent="0.3">
      <c r="A139" s="5" t="s">
        <v>131</v>
      </c>
      <c r="C139" s="17"/>
      <c r="D139" s="26">
        <v>67155</v>
      </c>
      <c r="E139" s="21"/>
    </row>
    <row r="140" spans="1:5" x14ac:dyDescent="0.3">
      <c r="A140" s="5" t="s">
        <v>132</v>
      </c>
      <c r="C140" s="17"/>
      <c r="D140" s="26">
        <v>78144</v>
      </c>
      <c r="E140" s="21" t="s">
        <v>10</v>
      </c>
    </row>
    <row r="141" spans="1:5" x14ac:dyDescent="0.3">
      <c r="A141" s="3" t="s">
        <v>133</v>
      </c>
      <c r="C141" s="17"/>
      <c r="D141" s="26">
        <v>0</v>
      </c>
      <c r="E141" s="21"/>
    </row>
    <row r="142" spans="1:5" x14ac:dyDescent="0.3">
      <c r="A142" s="5" t="s">
        <v>134</v>
      </c>
      <c r="C142" s="17"/>
      <c r="D142" s="26">
        <v>12987</v>
      </c>
      <c r="E142" s="21"/>
    </row>
    <row r="143" spans="1:5" x14ac:dyDescent="0.3">
      <c r="A143" s="5" t="s">
        <v>135</v>
      </c>
      <c r="C143" s="17"/>
      <c r="D143" s="26">
        <v>27000</v>
      </c>
      <c r="E143" s="21"/>
    </row>
    <row r="144" spans="1:5" x14ac:dyDescent="0.3">
      <c r="A144" s="5" t="s">
        <v>136</v>
      </c>
      <c r="C144" s="17"/>
      <c r="D144" s="26">
        <v>36500</v>
      </c>
      <c r="E144" s="21"/>
    </row>
    <row r="145" spans="1:5" x14ac:dyDescent="0.3">
      <c r="A145" s="5" t="s">
        <v>137</v>
      </c>
      <c r="C145" s="17"/>
      <c r="D145" s="26">
        <v>60000</v>
      </c>
      <c r="E145" s="21"/>
    </row>
    <row r="146" spans="1:5" x14ac:dyDescent="0.3">
      <c r="A146" s="3" t="s">
        <v>138</v>
      </c>
      <c r="C146" s="17"/>
      <c r="D146" s="26">
        <v>0</v>
      </c>
      <c r="E146" s="21"/>
    </row>
    <row r="147" spans="1:5" x14ac:dyDescent="0.3">
      <c r="A147" s="5" t="s">
        <v>139</v>
      </c>
      <c r="C147" s="17"/>
      <c r="D147" s="26">
        <v>12987</v>
      </c>
      <c r="E147" s="21"/>
    </row>
    <row r="148" spans="1:5" x14ac:dyDescent="0.3">
      <c r="A148" s="5" t="s">
        <v>140</v>
      </c>
      <c r="C148" s="17"/>
      <c r="D148" s="26">
        <v>27000</v>
      </c>
      <c r="E148" s="21"/>
    </row>
    <row r="149" spans="1:5" x14ac:dyDescent="0.3">
      <c r="A149" s="3" t="s">
        <v>141</v>
      </c>
      <c r="C149" s="17"/>
      <c r="D149" s="26">
        <v>0</v>
      </c>
      <c r="E149" s="21"/>
    </row>
    <row r="150" spans="1:5" x14ac:dyDescent="0.3">
      <c r="A150" s="5" t="s">
        <v>8</v>
      </c>
      <c r="C150" s="17"/>
      <c r="D150" s="26">
        <v>25000</v>
      </c>
      <c r="E150" s="21"/>
    </row>
    <row r="151" spans="1:5" x14ac:dyDescent="0.3">
      <c r="A151" s="3" t="s">
        <v>142</v>
      </c>
      <c r="C151" s="17"/>
      <c r="D151" s="26">
        <v>0</v>
      </c>
      <c r="E151" s="21"/>
    </row>
    <row r="152" spans="1:5" x14ac:dyDescent="0.3">
      <c r="A152" s="5" t="s">
        <v>7</v>
      </c>
      <c r="C152" s="17"/>
      <c r="D152" s="26">
        <v>12232</v>
      </c>
      <c r="E152" s="21"/>
    </row>
    <row r="153" spans="1:5" x14ac:dyDescent="0.3">
      <c r="A153" s="5" t="s">
        <v>143</v>
      </c>
      <c r="C153" s="17"/>
      <c r="D153" s="26">
        <v>27000</v>
      </c>
      <c r="E153" s="21"/>
    </row>
    <row r="154" spans="1:5" x14ac:dyDescent="0.3">
      <c r="A154" s="3" t="s">
        <v>144</v>
      </c>
      <c r="C154" s="17"/>
      <c r="D154" s="26">
        <v>0</v>
      </c>
      <c r="E154" s="21"/>
    </row>
    <row r="155" spans="1:5" x14ac:dyDescent="0.3">
      <c r="A155" s="5" t="s">
        <v>145</v>
      </c>
      <c r="C155" s="17"/>
      <c r="D155" s="26">
        <v>27000</v>
      </c>
      <c r="E155" s="21"/>
    </row>
    <row r="156" spans="1:5" x14ac:dyDescent="0.3">
      <c r="A156" s="5" t="s">
        <v>146</v>
      </c>
      <c r="C156" s="17"/>
      <c r="D156" s="26">
        <v>49900</v>
      </c>
      <c r="E156" s="21"/>
    </row>
    <row r="157" spans="1:5" x14ac:dyDescent="0.3">
      <c r="A157" s="3" t="s">
        <v>147</v>
      </c>
      <c r="C157" s="17"/>
      <c r="D157" s="26">
        <v>0</v>
      </c>
      <c r="E157" s="21"/>
    </row>
    <row r="158" spans="1:5" x14ac:dyDescent="0.3">
      <c r="A158" s="5" t="s">
        <v>8</v>
      </c>
      <c r="C158" s="17"/>
      <c r="D158" s="26">
        <v>38500</v>
      </c>
      <c r="E158" s="21"/>
    </row>
    <row r="159" spans="1:5" x14ac:dyDescent="0.3">
      <c r="A159" s="3" t="s">
        <v>148</v>
      </c>
      <c r="C159" s="17"/>
      <c r="D159" s="26">
        <v>0</v>
      </c>
      <c r="E159" s="21"/>
    </row>
    <row r="160" spans="1:5" x14ac:dyDescent="0.3">
      <c r="A160" s="5" t="s">
        <v>149</v>
      </c>
      <c r="C160" s="17"/>
      <c r="D160" s="26">
        <v>27000</v>
      </c>
      <c r="E160" s="21" t="s">
        <v>42</v>
      </c>
    </row>
    <row r="161" spans="1:5" x14ac:dyDescent="0.3">
      <c r="A161" s="3" t="s">
        <v>150</v>
      </c>
      <c r="C161" s="17"/>
      <c r="D161" s="26">
        <v>0</v>
      </c>
      <c r="E161" s="21"/>
    </row>
    <row r="162" spans="1:5" x14ac:dyDescent="0.3">
      <c r="A162" s="5" t="s">
        <v>151</v>
      </c>
      <c r="C162" s="17"/>
      <c r="D162" s="26">
        <v>12232</v>
      </c>
      <c r="E162" s="21"/>
    </row>
    <row r="163" spans="1:5" x14ac:dyDescent="0.3">
      <c r="A163" s="5" t="s">
        <v>127</v>
      </c>
      <c r="C163" s="17"/>
      <c r="D163" s="26">
        <v>32190</v>
      </c>
      <c r="E163" s="21" t="s">
        <v>10</v>
      </c>
    </row>
    <row r="164" spans="1:5" x14ac:dyDescent="0.3">
      <c r="A164" s="3" t="s">
        <v>152</v>
      </c>
      <c r="C164" s="17"/>
      <c r="E164" s="21"/>
    </row>
    <row r="165" spans="1:5" x14ac:dyDescent="0.3">
      <c r="A165" s="5" t="s">
        <v>153</v>
      </c>
      <c r="C165" s="17"/>
      <c r="D165" s="26">
        <v>27000</v>
      </c>
      <c r="E165" s="21"/>
    </row>
    <row r="166" spans="1:5" x14ac:dyDescent="0.3">
      <c r="A166" s="3" t="s">
        <v>154</v>
      </c>
      <c r="C166" s="17"/>
      <c r="D166" s="26">
        <v>0</v>
      </c>
      <c r="E166" s="21"/>
    </row>
    <row r="167" spans="1:5" x14ac:dyDescent="0.3">
      <c r="A167" s="5" t="s">
        <v>7</v>
      </c>
      <c r="C167" s="17"/>
      <c r="D167" s="26">
        <v>8900</v>
      </c>
      <c r="E167" s="21"/>
    </row>
    <row r="168" spans="1:5" x14ac:dyDescent="0.3">
      <c r="A168" s="3" t="s">
        <v>155</v>
      </c>
      <c r="C168" s="17"/>
      <c r="D168" s="26">
        <v>0</v>
      </c>
      <c r="E168" s="21"/>
    </row>
    <row r="169" spans="1:5" x14ac:dyDescent="0.3">
      <c r="A169" s="5" t="s">
        <v>156</v>
      </c>
      <c r="C169" s="17"/>
      <c r="D169" s="26">
        <v>12232</v>
      </c>
      <c r="E169" s="21"/>
    </row>
    <row r="170" spans="1:5" x14ac:dyDescent="0.3">
      <c r="A170" s="5" t="s">
        <v>84</v>
      </c>
      <c r="C170" s="17"/>
      <c r="D170" s="26">
        <v>16650</v>
      </c>
      <c r="E170" s="21" t="s">
        <v>10</v>
      </c>
    </row>
    <row r="171" spans="1:5" x14ac:dyDescent="0.3">
      <c r="A171" s="5" t="s">
        <v>157</v>
      </c>
      <c r="C171" s="17"/>
      <c r="D171" s="26">
        <v>21090</v>
      </c>
      <c r="E171" s="21" t="s">
        <v>10</v>
      </c>
    </row>
    <row r="172" spans="1:5" x14ac:dyDescent="0.3">
      <c r="A172" s="5" t="s">
        <v>158</v>
      </c>
      <c r="C172" s="17"/>
      <c r="D172" s="26">
        <v>27750</v>
      </c>
      <c r="E172" s="21" t="s">
        <v>10</v>
      </c>
    </row>
    <row r="173" spans="1:5" x14ac:dyDescent="0.3">
      <c r="A173" s="5" t="s">
        <v>159</v>
      </c>
      <c r="C173" s="17"/>
      <c r="D173" s="26">
        <v>32000</v>
      </c>
      <c r="E173" s="21"/>
    </row>
    <row r="174" spans="1:5" x14ac:dyDescent="0.3">
      <c r="A174" s="5" t="s">
        <v>160</v>
      </c>
      <c r="C174" s="17"/>
      <c r="D174" s="26">
        <v>45000</v>
      </c>
      <c r="E174" s="21"/>
    </row>
    <row r="175" spans="1:5" x14ac:dyDescent="0.3">
      <c r="A175" s="5" t="s">
        <v>161</v>
      </c>
      <c r="C175" s="17"/>
      <c r="D175" s="26">
        <v>64000</v>
      </c>
      <c r="E175" s="21"/>
    </row>
    <row r="176" spans="1:5" x14ac:dyDescent="0.3">
      <c r="A176" s="3" t="s">
        <v>162</v>
      </c>
      <c r="C176" s="17"/>
      <c r="D176" s="26">
        <v>0</v>
      </c>
      <c r="E176" s="21"/>
    </row>
    <row r="177" spans="1:5" x14ac:dyDescent="0.3">
      <c r="A177" s="5" t="s">
        <v>163</v>
      </c>
      <c r="C177" s="17"/>
      <c r="D177" s="26">
        <v>61050</v>
      </c>
      <c r="E177" s="21"/>
    </row>
    <row r="178" spans="1:5" x14ac:dyDescent="0.3">
      <c r="A178" s="5" t="s">
        <v>164</v>
      </c>
      <c r="C178" s="17"/>
      <c r="D178" s="26">
        <v>71040</v>
      </c>
      <c r="E178" s="21"/>
    </row>
    <row r="179" spans="1:5" x14ac:dyDescent="0.3">
      <c r="A179" s="3" t="s">
        <v>165</v>
      </c>
      <c r="C179" s="17"/>
      <c r="D179" s="26">
        <v>0</v>
      </c>
      <c r="E179" s="21"/>
    </row>
    <row r="180" spans="1:5" x14ac:dyDescent="0.3">
      <c r="A180" s="5" t="s">
        <v>7</v>
      </c>
      <c r="C180" s="17"/>
      <c r="D180" s="26">
        <v>12210</v>
      </c>
      <c r="E180" s="21"/>
    </row>
    <row r="181" spans="1:5" x14ac:dyDescent="0.3">
      <c r="A181" s="5" t="s">
        <v>166</v>
      </c>
      <c r="C181" s="17"/>
      <c r="D181" s="26">
        <v>31746</v>
      </c>
      <c r="E181" s="21"/>
    </row>
    <row r="182" spans="1:5" x14ac:dyDescent="0.3">
      <c r="A182" s="5" t="s">
        <v>167</v>
      </c>
      <c r="C182" s="17"/>
      <c r="D182" s="26">
        <v>45177</v>
      </c>
      <c r="E182" s="21" t="s">
        <v>10</v>
      </c>
    </row>
    <row r="183" spans="1:5" x14ac:dyDescent="0.3">
      <c r="A183" s="5" t="s">
        <v>168</v>
      </c>
      <c r="C183" s="17"/>
      <c r="D183" s="26">
        <v>74000</v>
      </c>
      <c r="E183" s="21"/>
    </row>
    <row r="184" spans="1:5" x14ac:dyDescent="0.3">
      <c r="A184" s="3" t="s">
        <v>169</v>
      </c>
      <c r="C184" s="17"/>
      <c r="D184" s="26">
        <v>0</v>
      </c>
      <c r="E184" s="21"/>
    </row>
    <row r="185" spans="1:5" x14ac:dyDescent="0.3">
      <c r="A185" s="5" t="s">
        <v>170</v>
      </c>
      <c r="C185" s="17"/>
      <c r="D185" s="26">
        <v>21645</v>
      </c>
      <c r="E185" s="21" t="s">
        <v>10</v>
      </c>
    </row>
    <row r="186" spans="1:5" x14ac:dyDescent="0.3">
      <c r="A186" s="5" t="s">
        <v>171</v>
      </c>
      <c r="C186" s="17"/>
      <c r="D186" s="26">
        <v>34632</v>
      </c>
      <c r="E186" s="21"/>
    </row>
    <row r="187" spans="1:5" x14ac:dyDescent="0.3">
      <c r="A187" s="3" t="s">
        <v>172</v>
      </c>
      <c r="C187" s="17"/>
      <c r="D187" s="26">
        <v>0</v>
      </c>
      <c r="E187" s="21"/>
    </row>
    <row r="188" spans="1:5" x14ac:dyDescent="0.3">
      <c r="A188" s="5" t="s">
        <v>126</v>
      </c>
      <c r="C188" s="17"/>
      <c r="D188" s="26">
        <v>18315</v>
      </c>
      <c r="E188" s="21"/>
    </row>
    <row r="189" spans="1:5" x14ac:dyDescent="0.3">
      <c r="A189" s="5" t="s">
        <v>127</v>
      </c>
      <c r="C189" s="17"/>
      <c r="D189" s="26">
        <v>32967</v>
      </c>
      <c r="E189" s="21"/>
    </row>
    <row r="190" spans="1:5" x14ac:dyDescent="0.3">
      <c r="A190" s="3" t="s">
        <v>173</v>
      </c>
      <c r="C190" s="17"/>
      <c r="D190" s="26" t="s">
        <v>42</v>
      </c>
      <c r="E190" s="21"/>
    </row>
    <row r="191" spans="1:5" x14ac:dyDescent="0.3">
      <c r="A191" s="5" t="s">
        <v>174</v>
      </c>
      <c r="C191" s="17"/>
      <c r="D191" s="26">
        <v>33333.300000000003</v>
      </c>
      <c r="E191" s="21"/>
    </row>
    <row r="192" spans="1:5" x14ac:dyDescent="0.3">
      <c r="A192" s="3" t="s">
        <v>175</v>
      </c>
      <c r="C192" s="17"/>
      <c r="D192" s="26">
        <v>0</v>
      </c>
      <c r="E192" s="21"/>
    </row>
    <row r="193" spans="1:5" x14ac:dyDescent="0.3">
      <c r="A193" s="5" t="s">
        <v>176</v>
      </c>
      <c r="C193" s="17"/>
      <c r="D193" s="26">
        <v>12232</v>
      </c>
      <c r="E193" s="21"/>
    </row>
    <row r="194" spans="1:5" x14ac:dyDescent="0.3">
      <c r="A194" s="5" t="s">
        <v>177</v>
      </c>
      <c r="C194" s="17"/>
      <c r="D194" s="26">
        <v>27000</v>
      </c>
      <c r="E194" s="21"/>
    </row>
    <row r="195" spans="1:5" x14ac:dyDescent="0.3">
      <c r="A195" s="3" t="s">
        <v>178</v>
      </c>
      <c r="C195" s="17"/>
      <c r="D195" s="26">
        <v>0</v>
      </c>
      <c r="E195" s="21"/>
    </row>
    <row r="196" spans="1:5" x14ac:dyDescent="0.3">
      <c r="A196" s="5" t="s">
        <v>179</v>
      </c>
      <c r="C196" s="17"/>
      <c r="D196" s="26">
        <v>12232</v>
      </c>
      <c r="E196" s="21" t="s">
        <v>42</v>
      </c>
    </row>
    <row r="197" spans="1:5" x14ac:dyDescent="0.3">
      <c r="A197" s="5" t="s">
        <v>180</v>
      </c>
      <c r="C197" s="17"/>
      <c r="D197" s="26">
        <v>27000</v>
      </c>
      <c r="E197" s="21"/>
    </row>
    <row r="198" spans="1:5" x14ac:dyDescent="0.3">
      <c r="A198" s="3" t="s">
        <v>181</v>
      </c>
      <c r="C198" s="17"/>
      <c r="D198" s="26">
        <v>0</v>
      </c>
      <c r="E198" s="21"/>
    </row>
    <row r="199" spans="1:5" x14ac:dyDescent="0.3">
      <c r="A199" s="5" t="s">
        <v>126</v>
      </c>
      <c r="C199" s="17"/>
      <c r="D199" s="26">
        <v>12232</v>
      </c>
      <c r="E199" s="21"/>
    </row>
    <row r="200" spans="1:5" x14ac:dyDescent="0.3">
      <c r="A200" s="5" t="s">
        <v>127</v>
      </c>
      <c r="C200" s="17"/>
      <c r="D200" s="26">
        <v>27000</v>
      </c>
      <c r="E200" s="21"/>
    </row>
    <row r="201" spans="1:5" x14ac:dyDescent="0.3">
      <c r="A201" s="3" t="s">
        <v>182</v>
      </c>
      <c r="C201" s="17"/>
      <c r="E201" s="21"/>
    </row>
    <row r="202" spans="1:5" x14ac:dyDescent="0.3">
      <c r="A202" s="5" t="s">
        <v>139</v>
      </c>
      <c r="C202" s="17"/>
      <c r="D202" s="26">
        <v>12232</v>
      </c>
      <c r="E202" s="21"/>
    </row>
    <row r="203" spans="1:5" x14ac:dyDescent="0.3">
      <c r="A203" s="5" t="s">
        <v>183</v>
      </c>
      <c r="C203" s="17"/>
      <c r="D203" s="26">
        <v>27000</v>
      </c>
      <c r="E203" s="21"/>
    </row>
    <row r="204" spans="1:5" x14ac:dyDescent="0.3">
      <c r="A204" s="3" t="s">
        <v>184</v>
      </c>
      <c r="C204" s="17"/>
      <c r="E204" s="21"/>
    </row>
    <row r="205" spans="1:5" x14ac:dyDescent="0.3">
      <c r="A205" s="5" t="s">
        <v>126</v>
      </c>
      <c r="C205" s="17"/>
      <c r="D205" s="26">
        <v>12232</v>
      </c>
      <c r="E205" s="21"/>
    </row>
    <row r="206" spans="1:5" x14ac:dyDescent="0.3">
      <c r="A206" s="5" t="s">
        <v>8</v>
      </c>
      <c r="C206" s="17"/>
      <c r="D206" s="26">
        <v>27000</v>
      </c>
      <c r="E206" s="21"/>
    </row>
    <row r="207" spans="1:5" x14ac:dyDescent="0.3">
      <c r="A207" s="3" t="s">
        <v>185</v>
      </c>
      <c r="C207" s="17"/>
      <c r="E207" s="21"/>
    </row>
    <row r="208" spans="1:5" x14ac:dyDescent="0.3">
      <c r="A208" s="5" t="s">
        <v>186</v>
      </c>
      <c r="C208" s="17"/>
      <c r="D208" s="26">
        <v>12232</v>
      </c>
      <c r="E208" s="21"/>
    </row>
    <row r="209" spans="1:5" x14ac:dyDescent="0.3">
      <c r="A209" s="5" t="s">
        <v>8</v>
      </c>
      <c r="C209" s="17"/>
      <c r="D209" s="26">
        <v>27000</v>
      </c>
      <c r="E209" s="21" t="s">
        <v>10</v>
      </c>
    </row>
    <row r="210" spans="1:5" x14ac:dyDescent="0.3">
      <c r="A210" s="3" t="s">
        <v>187</v>
      </c>
      <c r="C210" s="17"/>
      <c r="E210" s="21"/>
    </row>
    <row r="211" spans="1:5" x14ac:dyDescent="0.3">
      <c r="A211" s="5" t="s">
        <v>188</v>
      </c>
      <c r="C211" s="17"/>
      <c r="D211" s="26">
        <v>9657</v>
      </c>
      <c r="E211" s="21"/>
    </row>
    <row r="212" spans="1:5" x14ac:dyDescent="0.3">
      <c r="A212" s="3" t="s">
        <v>189</v>
      </c>
      <c r="C212" s="17"/>
      <c r="E212" s="21"/>
    </row>
    <row r="213" spans="1:5" x14ac:dyDescent="0.3">
      <c r="A213" s="5" t="s">
        <v>190</v>
      </c>
      <c r="C213" s="17"/>
      <c r="D213" s="26">
        <v>12876</v>
      </c>
      <c r="E213" s="21"/>
    </row>
    <row r="214" spans="1:5" x14ac:dyDescent="0.3">
      <c r="A214" s="5" t="s">
        <v>36</v>
      </c>
      <c r="C214" s="17"/>
      <c r="D214" s="26">
        <v>27000</v>
      </c>
      <c r="E214" s="21"/>
    </row>
    <row r="215" spans="1:5" x14ac:dyDescent="0.3">
      <c r="A215" s="3" t="s">
        <v>191</v>
      </c>
      <c r="C215" s="17"/>
      <c r="D215" s="26">
        <v>0</v>
      </c>
      <c r="E215" s="21"/>
    </row>
    <row r="216" spans="1:5" x14ac:dyDescent="0.3">
      <c r="A216" s="5" t="s">
        <v>192</v>
      </c>
      <c r="C216" s="17"/>
      <c r="D216" s="26">
        <v>12500</v>
      </c>
      <c r="E216" s="21"/>
    </row>
    <row r="217" spans="1:5" x14ac:dyDescent="0.3">
      <c r="A217" s="5" t="s">
        <v>193</v>
      </c>
      <c r="C217" s="17"/>
      <c r="D217" s="26">
        <v>29000</v>
      </c>
      <c r="E217" s="21"/>
    </row>
    <row r="218" spans="1:5" x14ac:dyDescent="0.3">
      <c r="A218" s="5" t="s">
        <v>194</v>
      </c>
      <c r="C218" s="17"/>
      <c r="D218" s="26">
        <v>35000</v>
      </c>
      <c r="E218" s="21"/>
    </row>
    <row r="219" spans="1:5" x14ac:dyDescent="0.3">
      <c r="A219" s="5" t="s">
        <v>195</v>
      </c>
      <c r="C219" s="17"/>
      <c r="D219" s="26">
        <v>137085</v>
      </c>
      <c r="E219" s="21"/>
    </row>
    <row r="220" spans="1:5" x14ac:dyDescent="0.3">
      <c r="A220" s="3" t="s">
        <v>196</v>
      </c>
      <c r="C220" s="17"/>
      <c r="D220" s="26">
        <v>0</v>
      </c>
      <c r="E220" s="21"/>
    </row>
    <row r="221" spans="1:5" x14ac:dyDescent="0.3">
      <c r="A221" s="5" t="s">
        <v>197</v>
      </c>
      <c r="C221" s="17"/>
      <c r="D221" s="26">
        <v>39072</v>
      </c>
      <c r="E221" s="21"/>
    </row>
    <row r="222" spans="1:5" x14ac:dyDescent="0.3">
      <c r="A222" s="5" t="s">
        <v>198</v>
      </c>
      <c r="C222" s="17"/>
      <c r="D222" s="26">
        <v>52000</v>
      </c>
      <c r="E222" s="21"/>
    </row>
    <row r="223" spans="1:5" x14ac:dyDescent="0.3">
      <c r="A223" s="3" t="s">
        <v>199</v>
      </c>
      <c r="C223" s="17"/>
      <c r="D223" s="26">
        <v>0</v>
      </c>
      <c r="E223" s="21"/>
    </row>
    <row r="224" spans="1:5" x14ac:dyDescent="0.3">
      <c r="A224" s="5" t="s">
        <v>200</v>
      </c>
      <c r="C224" s="17"/>
      <c r="D224" s="26">
        <v>22943.7</v>
      </c>
      <c r="E224" s="21" t="s">
        <v>42</v>
      </c>
    </row>
    <row r="225" spans="1:6" x14ac:dyDescent="0.3">
      <c r="A225" s="5" t="s">
        <v>201</v>
      </c>
      <c r="C225" s="17"/>
      <c r="D225" s="26">
        <v>27000</v>
      </c>
      <c r="E225" s="21"/>
    </row>
    <row r="226" spans="1:6" x14ac:dyDescent="0.3">
      <c r="A226" s="5" t="s">
        <v>202</v>
      </c>
      <c r="C226" s="17"/>
      <c r="D226" s="26">
        <v>48000</v>
      </c>
      <c r="E226" s="21"/>
      <c r="F226" t="s">
        <v>42</v>
      </c>
    </row>
    <row r="227" spans="1:6" x14ac:dyDescent="0.3">
      <c r="A227" s="7" t="s">
        <v>203</v>
      </c>
      <c r="B227" s="14"/>
      <c r="C227" s="19"/>
      <c r="D227" s="25">
        <v>47000</v>
      </c>
      <c r="E227" s="24" t="s">
        <v>111</v>
      </c>
    </row>
    <row r="228" spans="1:6" x14ac:dyDescent="0.3">
      <c r="A228" s="3" t="s">
        <v>204</v>
      </c>
      <c r="C228" s="17"/>
      <c r="D228" s="26">
        <v>0</v>
      </c>
      <c r="E228" s="21"/>
    </row>
    <row r="229" spans="1:6" x14ac:dyDescent="0.3">
      <c r="A229" s="5" t="s">
        <v>205</v>
      </c>
      <c r="C229" s="17"/>
      <c r="D229" s="26">
        <v>12232</v>
      </c>
      <c r="E229" s="21" t="s">
        <v>10</v>
      </c>
    </row>
    <row r="230" spans="1:6" x14ac:dyDescent="0.3">
      <c r="A230" s="5" t="s">
        <v>206</v>
      </c>
      <c r="C230" s="17"/>
      <c r="D230" s="26">
        <v>27000</v>
      </c>
      <c r="E230" s="21" t="s">
        <v>10</v>
      </c>
    </row>
    <row r="231" spans="1:6" x14ac:dyDescent="0.3">
      <c r="A231" s="3" t="s">
        <v>207</v>
      </c>
      <c r="C231" s="17"/>
      <c r="D231" s="26">
        <v>0</v>
      </c>
      <c r="E231" s="21"/>
    </row>
    <row r="232" spans="1:6" x14ac:dyDescent="0.3">
      <c r="A232" s="5" t="s">
        <v>208</v>
      </c>
      <c r="C232" s="17"/>
      <c r="D232" s="26">
        <v>12876</v>
      </c>
      <c r="E232" s="21"/>
    </row>
    <row r="233" spans="1:6" x14ac:dyDescent="0.3">
      <c r="A233" s="5" t="s">
        <v>209</v>
      </c>
      <c r="C233" s="17"/>
      <c r="D233" s="26">
        <v>25000</v>
      </c>
      <c r="E233" s="21"/>
    </row>
    <row r="234" spans="1:6" x14ac:dyDescent="0.3">
      <c r="A234" s="3" t="s">
        <v>210</v>
      </c>
      <c r="C234" s="17"/>
      <c r="D234" s="26">
        <v>0</v>
      </c>
      <c r="E234" s="21"/>
    </row>
    <row r="235" spans="1:6" x14ac:dyDescent="0.3">
      <c r="A235" s="5" t="s">
        <v>211</v>
      </c>
      <c r="C235" s="17"/>
      <c r="D235" s="26">
        <v>9900</v>
      </c>
      <c r="E235" s="21"/>
    </row>
    <row r="236" spans="1:6" x14ac:dyDescent="0.3">
      <c r="A236" s="7" t="s">
        <v>212</v>
      </c>
      <c r="C236" s="17"/>
      <c r="D236" s="25">
        <v>9500</v>
      </c>
      <c r="E236" s="24" t="s">
        <v>111</v>
      </c>
    </row>
    <row r="237" spans="1:6" x14ac:dyDescent="0.3">
      <c r="A237" s="3" t="s">
        <v>213</v>
      </c>
      <c r="C237" s="17"/>
      <c r="D237" s="26">
        <v>0</v>
      </c>
      <c r="E237" s="21" t="s">
        <v>42</v>
      </c>
    </row>
    <row r="238" spans="1:6" x14ac:dyDescent="0.3">
      <c r="A238" s="5" t="s">
        <v>214</v>
      </c>
      <c r="C238" s="17"/>
      <c r="D238" s="26">
        <v>12232</v>
      </c>
      <c r="E238" s="21"/>
    </row>
    <row r="239" spans="1:6" x14ac:dyDescent="0.3">
      <c r="A239" s="5" t="s">
        <v>8</v>
      </c>
      <c r="C239" s="17"/>
      <c r="D239" s="26">
        <v>27000</v>
      </c>
      <c r="E239" s="21"/>
    </row>
    <row r="240" spans="1:6" x14ac:dyDescent="0.3">
      <c r="A240" s="5" t="s">
        <v>215</v>
      </c>
      <c r="C240" s="17"/>
      <c r="D240" s="26">
        <v>0</v>
      </c>
      <c r="E240" s="21"/>
    </row>
    <row r="241" spans="1:5" x14ac:dyDescent="0.3">
      <c r="A241" s="3" t="s">
        <v>216</v>
      </c>
      <c r="C241" s="17"/>
      <c r="D241" s="26">
        <v>0</v>
      </c>
      <c r="E241" s="21"/>
    </row>
    <row r="242" spans="1:5" x14ac:dyDescent="0.3">
      <c r="A242" s="5" t="s">
        <v>126</v>
      </c>
      <c r="C242" s="17"/>
      <c r="D242" s="26">
        <v>12232</v>
      </c>
      <c r="E242" s="21"/>
    </row>
    <row r="243" spans="1:5" x14ac:dyDescent="0.3">
      <c r="A243" s="5" t="s">
        <v>127</v>
      </c>
      <c r="C243" s="17"/>
      <c r="D243" s="26">
        <v>27000</v>
      </c>
      <c r="E243" s="21"/>
    </row>
    <row r="244" spans="1:5" x14ac:dyDescent="0.3">
      <c r="A244" s="3" t="s">
        <v>217</v>
      </c>
      <c r="C244" s="17"/>
      <c r="D244" s="26">
        <v>0</v>
      </c>
      <c r="E244" s="21"/>
    </row>
    <row r="245" spans="1:5" x14ac:dyDescent="0.3">
      <c r="A245" s="5" t="s">
        <v>126</v>
      </c>
      <c r="C245" s="17"/>
      <c r="D245" s="26">
        <v>16095</v>
      </c>
      <c r="E245" s="21"/>
    </row>
    <row r="246" spans="1:5" x14ac:dyDescent="0.3">
      <c r="A246" s="5" t="s">
        <v>218</v>
      </c>
      <c r="C246" s="17"/>
      <c r="D246" s="26">
        <v>32190</v>
      </c>
      <c r="E246" s="21"/>
    </row>
    <row r="247" spans="1:5" x14ac:dyDescent="0.3">
      <c r="A247" s="3" t="s">
        <v>219</v>
      </c>
      <c r="C247" s="17"/>
      <c r="D247" s="26">
        <v>0</v>
      </c>
      <c r="E247" s="21"/>
    </row>
    <row r="248" spans="1:5" x14ac:dyDescent="0.3">
      <c r="A248" s="3" t="s">
        <v>220</v>
      </c>
      <c r="C248" s="17"/>
      <c r="D248" s="26">
        <v>12232</v>
      </c>
      <c r="E248" s="21" t="s">
        <v>10</v>
      </c>
    </row>
    <row r="249" spans="1:5" x14ac:dyDescent="0.3">
      <c r="A249" s="5" t="s">
        <v>221</v>
      </c>
      <c r="C249" s="17"/>
      <c r="D249" s="26">
        <v>27000</v>
      </c>
      <c r="E249" s="21"/>
    </row>
    <row r="250" spans="1:5" x14ac:dyDescent="0.3">
      <c r="A250" s="7" t="s">
        <v>222</v>
      </c>
      <c r="C250" s="17"/>
      <c r="D250" s="25">
        <v>25000</v>
      </c>
      <c r="E250" s="24" t="s">
        <v>111</v>
      </c>
    </row>
    <row r="251" spans="1:5" x14ac:dyDescent="0.3">
      <c r="A251" s="3" t="s">
        <v>223</v>
      </c>
      <c r="C251" s="17"/>
      <c r="D251" s="26">
        <v>0</v>
      </c>
      <c r="E251" s="21"/>
    </row>
    <row r="252" spans="1:5" x14ac:dyDescent="0.3">
      <c r="A252" s="5" t="s">
        <v>7</v>
      </c>
      <c r="C252" s="17"/>
      <c r="D252" s="26">
        <v>12232</v>
      </c>
      <c r="E252" s="21" t="s">
        <v>42</v>
      </c>
    </row>
    <row r="253" spans="1:5" x14ac:dyDescent="0.3">
      <c r="A253" s="5" t="s">
        <v>8</v>
      </c>
      <c r="C253" s="17"/>
      <c r="D253" s="26">
        <v>27000</v>
      </c>
      <c r="E253" s="21"/>
    </row>
    <row r="254" spans="1:5" x14ac:dyDescent="0.3">
      <c r="A254" s="5" t="s">
        <v>224</v>
      </c>
      <c r="C254" s="17"/>
      <c r="D254" s="26">
        <v>36500</v>
      </c>
      <c r="E254" s="21"/>
    </row>
    <row r="255" spans="1:5" x14ac:dyDescent="0.3">
      <c r="A255" s="3" t="s">
        <v>225</v>
      </c>
      <c r="C255" s="17"/>
      <c r="E255" s="21"/>
    </row>
    <row r="256" spans="1:5" x14ac:dyDescent="0.3">
      <c r="A256" s="5" t="s">
        <v>226</v>
      </c>
      <c r="C256" s="17"/>
      <c r="D256" s="26">
        <v>12232</v>
      </c>
      <c r="E256" s="21"/>
    </row>
    <row r="257" spans="1:6" x14ac:dyDescent="0.3">
      <c r="A257" s="5" t="s">
        <v>227</v>
      </c>
      <c r="C257" s="17"/>
      <c r="D257" s="26">
        <v>27000</v>
      </c>
      <c r="E257" s="21"/>
    </row>
    <row r="258" spans="1:6" x14ac:dyDescent="0.3">
      <c r="A258" s="5" t="s">
        <v>228</v>
      </c>
      <c r="C258" s="17"/>
      <c r="D258" s="26">
        <v>36500</v>
      </c>
      <c r="E258" s="21"/>
    </row>
    <row r="259" spans="1:6" x14ac:dyDescent="0.3">
      <c r="A259" s="3" t="s">
        <v>229</v>
      </c>
      <c r="C259" s="17"/>
      <c r="D259" s="26">
        <v>0</v>
      </c>
      <c r="E259" s="21"/>
    </row>
    <row r="260" spans="1:6" x14ac:dyDescent="0.3">
      <c r="A260" s="5" t="s">
        <v>230</v>
      </c>
      <c r="C260" s="17"/>
      <c r="D260" s="26">
        <v>12232</v>
      </c>
      <c r="E260" s="21"/>
    </row>
    <row r="261" spans="1:6" x14ac:dyDescent="0.3">
      <c r="A261" s="3" t="s">
        <v>231</v>
      </c>
      <c r="C261" s="17"/>
      <c r="D261" s="26">
        <v>0</v>
      </c>
      <c r="E261" s="21"/>
    </row>
    <row r="262" spans="1:6" x14ac:dyDescent="0.3">
      <c r="A262" s="3" t="s">
        <v>232</v>
      </c>
      <c r="C262" s="17"/>
      <c r="D262" s="26">
        <v>8900</v>
      </c>
      <c r="E262" s="21"/>
      <c r="F262" t="s">
        <v>42</v>
      </c>
    </row>
    <row r="263" spans="1:6" x14ac:dyDescent="0.3">
      <c r="A263" s="7" t="s">
        <v>233</v>
      </c>
      <c r="B263" s="14"/>
      <c r="C263" s="19"/>
      <c r="D263" s="25">
        <v>8500</v>
      </c>
      <c r="E263" s="24" t="s">
        <v>111</v>
      </c>
    </row>
    <row r="264" spans="1:6" x14ac:dyDescent="0.3">
      <c r="A264" s="3" t="s">
        <v>234</v>
      </c>
      <c r="C264" s="17"/>
      <c r="D264" s="26">
        <v>0</v>
      </c>
      <c r="E264" s="21"/>
    </row>
    <row r="265" spans="1:6" x14ac:dyDescent="0.3">
      <c r="A265" s="5" t="s">
        <v>235</v>
      </c>
      <c r="C265" s="17"/>
      <c r="D265" s="26">
        <v>12265</v>
      </c>
      <c r="E265" s="21" t="s">
        <v>10</v>
      </c>
    </row>
    <row r="266" spans="1:6" x14ac:dyDescent="0.3">
      <c r="A266" s="5" t="s">
        <v>236</v>
      </c>
      <c r="C266" s="17"/>
      <c r="D266" s="26">
        <v>19000</v>
      </c>
      <c r="E266" s="21" t="s">
        <v>42</v>
      </c>
    </row>
    <row r="267" spans="1:6" x14ac:dyDescent="0.3">
      <c r="A267" s="5" t="s">
        <v>237</v>
      </c>
      <c r="C267" s="17"/>
      <c r="D267" s="26">
        <v>32467.5</v>
      </c>
      <c r="E267" s="21" t="s">
        <v>10</v>
      </c>
    </row>
    <row r="268" spans="1:6" x14ac:dyDescent="0.3">
      <c r="A268" s="3" t="s">
        <v>238</v>
      </c>
      <c r="C268" s="17"/>
      <c r="D268" s="26">
        <v>0</v>
      </c>
      <c r="E268" s="21"/>
    </row>
    <row r="269" spans="1:6" x14ac:dyDescent="0.3">
      <c r="A269" s="7" t="s">
        <v>239</v>
      </c>
      <c r="C269" s="17"/>
      <c r="D269" s="25">
        <v>25000</v>
      </c>
      <c r="E269" s="24" t="s">
        <v>111</v>
      </c>
    </row>
    <row r="270" spans="1:6" x14ac:dyDescent="0.3">
      <c r="A270" s="5" t="s">
        <v>240</v>
      </c>
      <c r="C270" s="17"/>
      <c r="D270" s="26">
        <v>28715.7</v>
      </c>
      <c r="E270" s="21"/>
    </row>
    <row r="271" spans="1:6" x14ac:dyDescent="0.3">
      <c r="A271" s="5" t="s">
        <v>241</v>
      </c>
      <c r="C271" s="17"/>
      <c r="D271" s="26">
        <v>59163</v>
      </c>
      <c r="E271" s="21" t="s">
        <v>10</v>
      </c>
    </row>
    <row r="272" spans="1:6" x14ac:dyDescent="0.3">
      <c r="A272" s="3" t="s">
        <v>242</v>
      </c>
      <c r="C272" s="17"/>
      <c r="D272" s="26">
        <v>0</v>
      </c>
      <c r="E272" s="21"/>
    </row>
    <row r="273" spans="1:5" x14ac:dyDescent="0.3">
      <c r="A273" s="5" t="s">
        <v>61</v>
      </c>
      <c r="C273" s="17"/>
      <c r="D273" s="26">
        <v>8900</v>
      </c>
      <c r="E273" s="21" t="s">
        <v>42</v>
      </c>
    </row>
    <row r="274" spans="1:5" x14ac:dyDescent="0.3">
      <c r="A274" s="7" t="s">
        <v>77</v>
      </c>
      <c r="C274" s="17"/>
      <c r="D274" s="25">
        <v>8500</v>
      </c>
      <c r="E274" s="24" t="s">
        <v>111</v>
      </c>
    </row>
    <row r="275" spans="1:5" x14ac:dyDescent="0.3">
      <c r="A275" s="3" t="s">
        <v>243</v>
      </c>
      <c r="C275" s="17"/>
      <c r="D275" s="26">
        <v>0</v>
      </c>
      <c r="E275" s="21"/>
    </row>
    <row r="276" spans="1:5" x14ac:dyDescent="0.3">
      <c r="A276" s="5" t="s">
        <v>7</v>
      </c>
      <c r="C276" s="17"/>
      <c r="D276" s="26">
        <v>12232</v>
      </c>
      <c r="E276" s="21"/>
    </row>
    <row r="277" spans="1:5" x14ac:dyDescent="0.3">
      <c r="A277" s="5" t="s">
        <v>244</v>
      </c>
      <c r="C277" s="17"/>
      <c r="D277" s="26">
        <v>27000</v>
      </c>
      <c r="E277" s="21"/>
    </row>
    <row r="278" spans="1:5" x14ac:dyDescent="0.3">
      <c r="A278" s="3" t="s">
        <v>245</v>
      </c>
      <c r="C278" s="17"/>
      <c r="E278" s="21"/>
    </row>
    <row r="279" spans="1:5" x14ac:dyDescent="0.3">
      <c r="A279" s="5" t="s">
        <v>246</v>
      </c>
      <c r="C279" s="17"/>
      <c r="D279" s="26">
        <v>8900</v>
      </c>
      <c r="E279" s="21"/>
    </row>
    <row r="280" spans="1:5" x14ac:dyDescent="0.3">
      <c r="A280" s="7" t="s">
        <v>247</v>
      </c>
      <c r="B280" s="14"/>
      <c r="C280" s="19"/>
      <c r="D280" s="25">
        <v>8500</v>
      </c>
      <c r="E280" s="24" t="s">
        <v>111</v>
      </c>
    </row>
    <row r="281" spans="1:5" x14ac:dyDescent="0.3">
      <c r="A281" s="3" t="s">
        <v>248</v>
      </c>
      <c r="C281" s="17"/>
      <c r="D281" s="26">
        <v>0</v>
      </c>
      <c r="E281" s="21"/>
    </row>
    <row r="282" spans="1:5" x14ac:dyDescent="0.3">
      <c r="A282" s="5" t="s">
        <v>126</v>
      </c>
      <c r="C282" s="17"/>
      <c r="D282" s="26">
        <v>12232</v>
      </c>
      <c r="E282" s="21"/>
    </row>
    <row r="283" spans="1:5" x14ac:dyDescent="0.3">
      <c r="A283" s="3" t="s">
        <v>249</v>
      </c>
      <c r="C283" s="17"/>
      <c r="D283" s="26">
        <v>0</v>
      </c>
      <c r="E283" s="21"/>
    </row>
    <row r="284" spans="1:5" x14ac:dyDescent="0.3">
      <c r="A284" s="5" t="s">
        <v>250</v>
      </c>
      <c r="C284" s="17"/>
      <c r="D284" s="26">
        <v>25000</v>
      </c>
      <c r="E284" s="21"/>
    </row>
    <row r="285" spans="1:5" x14ac:dyDescent="0.3">
      <c r="A285" s="5" t="s">
        <v>251</v>
      </c>
      <c r="C285" s="17"/>
      <c r="D285" s="26">
        <v>40000</v>
      </c>
      <c r="E285" s="21"/>
    </row>
    <row r="286" spans="1:5" x14ac:dyDescent="0.3">
      <c r="A286" s="5" t="s">
        <v>252</v>
      </c>
      <c r="C286" s="17"/>
      <c r="D286" s="26">
        <v>55000</v>
      </c>
      <c r="E286" s="21"/>
    </row>
    <row r="287" spans="1:5" x14ac:dyDescent="0.3">
      <c r="A287" s="5" t="s">
        <v>253</v>
      </c>
      <c r="C287" s="17"/>
      <c r="D287" s="26">
        <v>75000</v>
      </c>
      <c r="E287" s="21"/>
    </row>
    <row r="288" spans="1:5" x14ac:dyDescent="0.3">
      <c r="A288" s="3" t="s">
        <v>254</v>
      </c>
      <c r="C288" s="17"/>
      <c r="D288" s="26">
        <v>0</v>
      </c>
      <c r="E288" s="21"/>
    </row>
    <row r="289" spans="1:5" x14ac:dyDescent="0.3">
      <c r="A289" s="5" t="s">
        <v>255</v>
      </c>
      <c r="C289" s="17"/>
      <c r="D289" s="26">
        <v>40000</v>
      </c>
      <c r="E289" s="21"/>
    </row>
    <row r="290" spans="1:5" x14ac:dyDescent="0.3">
      <c r="A290" s="5" t="s">
        <v>256</v>
      </c>
      <c r="C290" s="17"/>
      <c r="D290" s="26">
        <v>63000</v>
      </c>
      <c r="E290" s="21"/>
    </row>
    <row r="291" spans="1:5" x14ac:dyDescent="0.3">
      <c r="A291" s="3" t="s">
        <v>257</v>
      </c>
      <c r="C291" s="17"/>
      <c r="D291" s="26">
        <v>0</v>
      </c>
      <c r="E291" s="21"/>
    </row>
    <row r="292" spans="1:5" x14ac:dyDescent="0.3">
      <c r="A292" s="5" t="s">
        <v>258</v>
      </c>
      <c r="C292" s="17"/>
      <c r="D292" s="26">
        <v>50000</v>
      </c>
      <c r="E292" s="21"/>
    </row>
    <row r="293" spans="1:5" x14ac:dyDescent="0.3">
      <c r="A293" s="5" t="s">
        <v>259</v>
      </c>
      <c r="C293" s="17"/>
      <c r="D293" s="26">
        <v>67000</v>
      </c>
      <c r="E293" s="21"/>
    </row>
    <row r="294" spans="1:5" x14ac:dyDescent="0.3">
      <c r="A294" s="3" t="s">
        <v>260</v>
      </c>
      <c r="C294" s="17"/>
      <c r="D294" s="26">
        <v>0</v>
      </c>
      <c r="E294" s="21"/>
    </row>
    <row r="295" spans="1:5" x14ac:dyDescent="0.3">
      <c r="A295" s="5" t="s">
        <v>174</v>
      </c>
      <c r="C295" s="17"/>
      <c r="D295" s="26">
        <v>8900</v>
      </c>
      <c r="E295" s="21"/>
    </row>
    <row r="296" spans="1:5" x14ac:dyDescent="0.3">
      <c r="A296" s="7" t="s">
        <v>247</v>
      </c>
      <c r="B296" s="14"/>
      <c r="C296" s="19"/>
      <c r="D296" s="25">
        <v>8500</v>
      </c>
      <c r="E296" s="24" t="s">
        <v>111</v>
      </c>
    </row>
    <row r="297" spans="1:5" x14ac:dyDescent="0.3">
      <c r="A297" s="3" t="s">
        <v>261</v>
      </c>
      <c r="C297" s="17"/>
      <c r="D297" s="26">
        <v>0</v>
      </c>
      <c r="E297" s="21"/>
    </row>
    <row r="298" spans="1:5" x14ac:dyDescent="0.3">
      <c r="A298" s="5" t="s">
        <v>262</v>
      </c>
      <c r="C298" s="17"/>
      <c r="D298" s="26">
        <v>52000</v>
      </c>
      <c r="E298" s="21"/>
    </row>
    <row r="299" spans="1:5" x14ac:dyDescent="0.3">
      <c r="A299" s="3" t="s">
        <v>263</v>
      </c>
      <c r="C299" s="17"/>
      <c r="D299" s="26">
        <v>0</v>
      </c>
      <c r="E299" s="21"/>
    </row>
    <row r="300" spans="1:5" x14ac:dyDescent="0.3">
      <c r="A300" s="5" t="s">
        <v>264</v>
      </c>
      <c r="C300" s="17"/>
      <c r="D300" s="26">
        <v>12232</v>
      </c>
      <c r="E300" s="21"/>
    </row>
    <row r="301" spans="1:5" x14ac:dyDescent="0.3">
      <c r="A301" s="3" t="s">
        <v>265</v>
      </c>
      <c r="C301" s="17"/>
      <c r="D301" s="26">
        <v>0</v>
      </c>
      <c r="E301" s="21"/>
    </row>
    <row r="302" spans="1:5" x14ac:dyDescent="0.3">
      <c r="A302" s="5" t="s">
        <v>266</v>
      </c>
      <c r="C302" s="17"/>
      <c r="D302" s="26">
        <v>40000</v>
      </c>
      <c r="E302" s="21"/>
    </row>
    <row r="303" spans="1:5" x14ac:dyDescent="0.3">
      <c r="A303" s="5" t="s">
        <v>267</v>
      </c>
      <c r="C303" s="17"/>
      <c r="D303" s="26">
        <v>80000</v>
      </c>
      <c r="E303" s="21"/>
    </row>
    <row r="304" spans="1:5" x14ac:dyDescent="0.3">
      <c r="A304" s="3" t="s">
        <v>268</v>
      </c>
      <c r="C304" s="17"/>
      <c r="D304" s="26">
        <v>0</v>
      </c>
      <c r="E304" s="21"/>
    </row>
    <row r="305" spans="1:6" x14ac:dyDescent="0.3">
      <c r="A305" s="5" t="s">
        <v>269</v>
      </c>
      <c r="C305" s="17"/>
      <c r="D305" s="26">
        <v>40000</v>
      </c>
      <c r="E305" s="21" t="s">
        <v>42</v>
      </c>
    </row>
    <row r="306" spans="1:6" x14ac:dyDescent="0.3">
      <c r="A306" s="5" t="s">
        <v>270</v>
      </c>
      <c r="C306" s="17"/>
      <c r="D306" s="26">
        <v>75000</v>
      </c>
      <c r="E306" s="21"/>
    </row>
    <row r="307" spans="1:6" x14ac:dyDescent="0.3">
      <c r="A307" s="3" t="s">
        <v>271</v>
      </c>
      <c r="C307" s="17"/>
      <c r="D307" s="26">
        <v>0</v>
      </c>
      <c r="E307" s="21"/>
    </row>
    <row r="308" spans="1:6" x14ac:dyDescent="0.3">
      <c r="A308" s="5" t="s">
        <v>272</v>
      </c>
      <c r="C308" s="17"/>
      <c r="D308" s="26">
        <v>11000</v>
      </c>
      <c r="E308" s="21"/>
    </row>
    <row r="309" spans="1:6" x14ac:dyDescent="0.3">
      <c r="A309" s="3" t="s">
        <v>273</v>
      </c>
      <c r="C309" s="17"/>
      <c r="D309" s="26" t="s">
        <v>42</v>
      </c>
      <c r="E309" s="21"/>
    </row>
    <row r="310" spans="1:6" x14ac:dyDescent="0.3">
      <c r="A310" s="5" t="s">
        <v>151</v>
      </c>
      <c r="C310" s="17"/>
      <c r="D310" s="26">
        <v>18741.018</v>
      </c>
      <c r="E310" s="21" t="s">
        <v>10</v>
      </c>
    </row>
    <row r="311" spans="1:6" x14ac:dyDescent="0.3">
      <c r="A311" s="3" t="s">
        <v>274</v>
      </c>
      <c r="C311" s="17"/>
      <c r="D311" s="26" t="s">
        <v>42</v>
      </c>
      <c r="E311" s="21"/>
    </row>
    <row r="312" spans="1:6" x14ac:dyDescent="0.3">
      <c r="A312" s="5" t="s">
        <v>275</v>
      </c>
      <c r="C312" s="17"/>
      <c r="D312" s="26">
        <v>12232</v>
      </c>
      <c r="E312" s="21"/>
    </row>
    <row r="313" spans="1:6" x14ac:dyDescent="0.3">
      <c r="A313" s="7" t="s">
        <v>276</v>
      </c>
      <c r="B313" s="14"/>
      <c r="C313" s="19"/>
      <c r="D313" s="25">
        <v>11500</v>
      </c>
      <c r="E313" s="24" t="s">
        <v>111</v>
      </c>
      <c r="F313" t="s">
        <v>277</v>
      </c>
    </row>
    <row r="314" spans="1:6" x14ac:dyDescent="0.3">
      <c r="A314" s="3" t="s">
        <v>278</v>
      </c>
      <c r="C314" s="17"/>
      <c r="D314" s="26">
        <v>0</v>
      </c>
      <c r="E314" s="21"/>
    </row>
    <row r="315" spans="1:6" x14ac:dyDescent="0.3">
      <c r="A315" s="5" t="s">
        <v>279</v>
      </c>
      <c r="C315" s="17"/>
      <c r="D315" s="26">
        <v>25000</v>
      </c>
      <c r="E315" s="21"/>
    </row>
    <row r="316" spans="1:6" x14ac:dyDescent="0.3">
      <c r="A316" s="7" t="s">
        <v>247</v>
      </c>
      <c r="C316" s="17"/>
      <c r="D316" s="25">
        <v>24000</v>
      </c>
      <c r="E316" s="24" t="s">
        <v>111</v>
      </c>
    </row>
    <row r="317" spans="1:6" x14ac:dyDescent="0.3">
      <c r="A317" s="3" t="s">
        <v>280</v>
      </c>
      <c r="C317" s="17"/>
      <c r="D317" s="26">
        <v>0</v>
      </c>
      <c r="E317" s="21"/>
    </row>
    <row r="318" spans="1:6" x14ac:dyDescent="0.3">
      <c r="A318" s="5" t="s">
        <v>7</v>
      </c>
      <c r="C318" s="17"/>
      <c r="D318" s="26">
        <v>12232</v>
      </c>
      <c r="E318" s="21"/>
    </row>
    <row r="319" spans="1:6" x14ac:dyDescent="0.3">
      <c r="A319" s="3" t="s">
        <v>281</v>
      </c>
      <c r="C319" s="17"/>
      <c r="D319" s="26">
        <v>0</v>
      </c>
      <c r="E319" s="21"/>
    </row>
    <row r="320" spans="1:6" x14ac:dyDescent="0.3">
      <c r="A320" s="5" t="s">
        <v>282</v>
      </c>
      <c r="C320" s="17"/>
      <c r="D320" s="26">
        <v>37018.5</v>
      </c>
      <c r="E320" s="21" t="s">
        <v>10</v>
      </c>
    </row>
    <row r="321" spans="1:5" x14ac:dyDescent="0.3">
      <c r="A321" s="5" t="s">
        <v>283</v>
      </c>
      <c r="C321" s="17"/>
      <c r="D321" s="26">
        <v>49000</v>
      </c>
      <c r="E321" s="21"/>
    </row>
    <row r="322" spans="1:5" x14ac:dyDescent="0.3">
      <c r="A322" s="5" t="s">
        <v>284</v>
      </c>
      <c r="C322" s="17"/>
      <c r="D322" s="26">
        <v>90000</v>
      </c>
      <c r="E322" s="21"/>
    </row>
    <row r="323" spans="1:5" x14ac:dyDescent="0.3">
      <c r="A323" s="3" t="s">
        <v>285</v>
      </c>
      <c r="C323" s="17"/>
      <c r="D323" s="26">
        <v>0</v>
      </c>
      <c r="E323" s="21"/>
    </row>
    <row r="324" spans="1:5" x14ac:dyDescent="0.3">
      <c r="A324" s="5" t="s">
        <v>286</v>
      </c>
      <c r="C324" s="17"/>
      <c r="D324" s="26">
        <v>17704.5</v>
      </c>
      <c r="E324" s="21"/>
    </row>
    <row r="325" spans="1:5" x14ac:dyDescent="0.3">
      <c r="A325" s="5" t="s">
        <v>287</v>
      </c>
      <c r="C325" s="17"/>
      <c r="D325" s="26">
        <v>44000</v>
      </c>
      <c r="E325" s="21"/>
    </row>
    <row r="326" spans="1:5" x14ac:dyDescent="0.3">
      <c r="A326" s="5" t="s">
        <v>288</v>
      </c>
      <c r="C326" s="17"/>
      <c r="D326" s="26">
        <v>96570</v>
      </c>
      <c r="E326" s="21" t="s">
        <v>10</v>
      </c>
    </row>
    <row r="327" spans="1:5" x14ac:dyDescent="0.3">
      <c r="A327" s="5" t="s">
        <v>289</v>
      </c>
      <c r="C327" s="17"/>
      <c r="D327" s="26">
        <v>99000</v>
      </c>
      <c r="E327" s="21"/>
    </row>
    <row r="328" spans="1:5" x14ac:dyDescent="0.3">
      <c r="A328" s="3" t="s">
        <v>290</v>
      </c>
      <c r="C328" s="17"/>
      <c r="D328" s="26">
        <v>0</v>
      </c>
      <c r="E328" s="21"/>
    </row>
    <row r="329" spans="1:5" x14ac:dyDescent="0.3">
      <c r="A329" s="5" t="s">
        <v>291</v>
      </c>
      <c r="C329" s="17"/>
      <c r="D329" s="26">
        <v>12232</v>
      </c>
      <c r="E329" s="21"/>
    </row>
    <row r="330" spans="1:5" x14ac:dyDescent="0.3">
      <c r="A330" s="7" t="s">
        <v>247</v>
      </c>
      <c r="C330" s="17"/>
      <c r="D330" s="25">
        <v>11500</v>
      </c>
      <c r="E330" s="24" t="s">
        <v>111</v>
      </c>
    </row>
    <row r="331" spans="1:5" x14ac:dyDescent="0.3">
      <c r="A331" s="3" t="s">
        <v>292</v>
      </c>
      <c r="C331" s="17"/>
      <c r="D331" s="26">
        <v>0</v>
      </c>
      <c r="E331" s="21"/>
    </row>
    <row r="332" spans="1:5" x14ac:dyDescent="0.3">
      <c r="A332" s="5" t="s">
        <v>293</v>
      </c>
      <c r="C332" s="17"/>
      <c r="D332" s="26">
        <v>15084.234</v>
      </c>
      <c r="E332" s="21" t="s">
        <v>10</v>
      </c>
    </row>
    <row r="333" spans="1:5" x14ac:dyDescent="0.3">
      <c r="A333" s="3" t="s">
        <v>294</v>
      </c>
      <c r="C333" s="17"/>
      <c r="D333" s="26">
        <v>0</v>
      </c>
      <c r="E333" s="21"/>
    </row>
    <row r="334" spans="1:5" x14ac:dyDescent="0.3">
      <c r="A334" s="5" t="s">
        <v>190</v>
      </c>
      <c r="C334" s="17"/>
      <c r="D334" s="26">
        <v>12232</v>
      </c>
      <c r="E334" s="21"/>
    </row>
    <row r="335" spans="1:5" x14ac:dyDescent="0.3">
      <c r="A335" s="5" t="s">
        <v>295</v>
      </c>
      <c r="C335" s="17"/>
      <c r="D335" s="26">
        <v>28000</v>
      </c>
      <c r="E335" s="21"/>
    </row>
    <row r="336" spans="1:5" x14ac:dyDescent="0.3">
      <c r="A336" s="7" t="s">
        <v>296</v>
      </c>
      <c r="C336" s="17"/>
      <c r="D336" s="25">
        <v>27000</v>
      </c>
      <c r="E336" s="24" t="s">
        <v>111</v>
      </c>
    </row>
    <row r="337" spans="1:6" x14ac:dyDescent="0.3">
      <c r="A337" s="3" t="s">
        <v>297</v>
      </c>
      <c r="C337" s="17"/>
      <c r="D337" s="26">
        <v>0</v>
      </c>
      <c r="E337" s="21"/>
    </row>
    <row r="338" spans="1:6" x14ac:dyDescent="0.3">
      <c r="A338" s="5" t="s">
        <v>298</v>
      </c>
      <c r="C338" s="17"/>
      <c r="D338" s="26">
        <v>12232</v>
      </c>
      <c r="E338" s="21"/>
    </row>
    <row r="339" spans="1:6" x14ac:dyDescent="0.3">
      <c r="A339" s="7" t="s">
        <v>299</v>
      </c>
      <c r="C339" s="17"/>
      <c r="D339" s="25">
        <v>11500</v>
      </c>
      <c r="E339" s="24" t="s">
        <v>111</v>
      </c>
    </row>
    <row r="340" spans="1:6" x14ac:dyDescent="0.3">
      <c r="A340" s="5" t="s">
        <v>300</v>
      </c>
      <c r="C340" s="17"/>
      <c r="D340" s="26">
        <v>28000</v>
      </c>
      <c r="E340" s="21"/>
      <c r="F340" t="s">
        <v>42</v>
      </c>
    </row>
    <row r="341" spans="1:6" x14ac:dyDescent="0.3">
      <c r="A341" s="7" t="s">
        <v>301</v>
      </c>
      <c r="C341" s="17"/>
      <c r="D341" s="25">
        <v>27000</v>
      </c>
      <c r="E341" s="24" t="s">
        <v>111</v>
      </c>
    </row>
    <row r="342" spans="1:6" x14ac:dyDescent="0.3">
      <c r="A342" s="3" t="s">
        <v>302</v>
      </c>
      <c r="C342" s="17"/>
      <c r="D342" s="26">
        <v>0</v>
      </c>
      <c r="E342" s="21"/>
    </row>
    <row r="343" spans="1:6" x14ac:dyDescent="0.3">
      <c r="A343" s="5" t="s">
        <v>303</v>
      </c>
      <c r="C343" s="17"/>
      <c r="D343" s="26">
        <v>24142.5</v>
      </c>
      <c r="E343" s="21" t="s">
        <v>10</v>
      </c>
    </row>
    <row r="344" spans="1:6" x14ac:dyDescent="0.3">
      <c r="A344" s="5" t="s">
        <v>304</v>
      </c>
      <c r="C344" s="17"/>
      <c r="D344" s="26">
        <v>40000</v>
      </c>
      <c r="E344" s="21" t="s">
        <v>42</v>
      </c>
    </row>
    <row r="345" spans="1:6" x14ac:dyDescent="0.3">
      <c r="A345" s="3" t="s">
        <v>305</v>
      </c>
      <c r="C345" s="17"/>
      <c r="D345" s="26">
        <v>0</v>
      </c>
      <c r="E345" s="21"/>
    </row>
    <row r="346" spans="1:6" x14ac:dyDescent="0.3">
      <c r="A346" s="5" t="s">
        <v>306</v>
      </c>
      <c r="C346" s="17"/>
      <c r="D346" s="26">
        <v>15084.234</v>
      </c>
      <c r="E346" s="21"/>
    </row>
    <row r="347" spans="1:6" x14ac:dyDescent="0.3">
      <c r="A347" s="3" t="s">
        <v>307</v>
      </c>
      <c r="C347" s="17"/>
      <c r="D347" s="26">
        <v>0</v>
      </c>
      <c r="E347" s="21"/>
    </row>
    <row r="348" spans="1:6" x14ac:dyDescent="0.3">
      <c r="A348" s="5" t="s">
        <v>7</v>
      </c>
      <c r="C348" s="17"/>
      <c r="D348" s="26">
        <v>12232</v>
      </c>
      <c r="E348" s="21" t="s">
        <v>42</v>
      </c>
    </row>
    <row r="349" spans="1:6" x14ac:dyDescent="0.3">
      <c r="A349" s="5" t="s">
        <v>171</v>
      </c>
      <c r="C349" s="17"/>
      <c r="D349" s="26">
        <v>27000</v>
      </c>
      <c r="E349" s="21"/>
    </row>
    <row r="350" spans="1:6" x14ac:dyDescent="0.3">
      <c r="A350" s="5" t="s">
        <v>308</v>
      </c>
      <c r="C350" s="17"/>
      <c r="D350" s="26">
        <v>38949.9</v>
      </c>
      <c r="E350" s="21" t="s">
        <v>10</v>
      </c>
    </row>
    <row r="351" spans="1:6" x14ac:dyDescent="0.3">
      <c r="A351" s="3" t="s">
        <v>309</v>
      </c>
      <c r="C351" s="17"/>
      <c r="D351" s="26" t="s">
        <v>42</v>
      </c>
      <c r="E351" s="21"/>
    </row>
    <row r="352" spans="1:6" x14ac:dyDescent="0.3">
      <c r="A352" s="5" t="s">
        <v>310</v>
      </c>
      <c r="C352" s="17"/>
      <c r="D352" s="26">
        <v>8900</v>
      </c>
      <c r="E352" s="21"/>
    </row>
    <row r="353" spans="1:5" x14ac:dyDescent="0.3">
      <c r="A353" s="7" t="s">
        <v>311</v>
      </c>
      <c r="C353" s="17"/>
      <c r="D353" s="25">
        <v>8500</v>
      </c>
      <c r="E353" s="24" t="s">
        <v>111</v>
      </c>
    </row>
    <row r="354" spans="1:5" x14ac:dyDescent="0.3">
      <c r="A354" s="3" t="s">
        <v>312</v>
      </c>
      <c r="C354" s="17"/>
      <c r="D354" s="26">
        <v>0</v>
      </c>
      <c r="E354" s="21"/>
    </row>
    <row r="355" spans="1:5" x14ac:dyDescent="0.3">
      <c r="A355" s="5" t="s">
        <v>313</v>
      </c>
      <c r="C355" s="17"/>
      <c r="D355" s="26">
        <v>16117</v>
      </c>
      <c r="E355" s="21" t="s">
        <v>10</v>
      </c>
    </row>
    <row r="356" spans="1:5" x14ac:dyDescent="0.3">
      <c r="A356" s="5" t="s">
        <v>314</v>
      </c>
      <c r="C356" s="17"/>
      <c r="D356" s="26">
        <v>32190</v>
      </c>
      <c r="E356" s="21"/>
    </row>
    <row r="357" spans="1:5" x14ac:dyDescent="0.3">
      <c r="A357" s="5" t="s">
        <v>315</v>
      </c>
      <c r="C357" s="17"/>
      <c r="D357" s="26">
        <v>40293</v>
      </c>
      <c r="E357" s="21" t="s">
        <v>10</v>
      </c>
    </row>
    <row r="358" spans="1:5" x14ac:dyDescent="0.3">
      <c r="A358" s="3" t="s">
        <v>316</v>
      </c>
      <c r="C358" s="17"/>
      <c r="D358" s="26">
        <v>0</v>
      </c>
      <c r="E358" s="21"/>
    </row>
    <row r="359" spans="1:5" x14ac:dyDescent="0.3">
      <c r="A359" s="5" t="s">
        <v>317</v>
      </c>
      <c r="C359" s="17"/>
      <c r="D359" s="26">
        <v>72000</v>
      </c>
      <c r="E359" s="21" t="s">
        <v>42</v>
      </c>
    </row>
    <row r="360" spans="1:5" x14ac:dyDescent="0.3">
      <c r="A360" s="3" t="s">
        <v>318</v>
      </c>
      <c r="C360" s="17"/>
      <c r="D360" s="26">
        <v>0</v>
      </c>
      <c r="E360" s="21"/>
    </row>
    <row r="361" spans="1:5" x14ac:dyDescent="0.3">
      <c r="A361" s="5" t="s">
        <v>126</v>
      </c>
      <c r="C361" s="17"/>
      <c r="D361" s="26">
        <v>9279</v>
      </c>
      <c r="E361" s="21" t="s">
        <v>10</v>
      </c>
    </row>
    <row r="362" spans="1:5" x14ac:dyDescent="0.3">
      <c r="A362" s="3" t="s">
        <v>319</v>
      </c>
      <c r="C362" s="17"/>
      <c r="D362" s="26" t="s">
        <v>42</v>
      </c>
      <c r="E362" s="21"/>
    </row>
    <row r="363" spans="1:5" x14ac:dyDescent="0.3">
      <c r="A363" s="5" t="s">
        <v>7</v>
      </c>
      <c r="C363" s="17"/>
      <c r="D363" s="26">
        <v>9279</v>
      </c>
      <c r="E363" s="21" t="s">
        <v>10</v>
      </c>
    </row>
    <row r="364" spans="1:5" x14ac:dyDescent="0.3">
      <c r="A364" s="3" t="s">
        <v>320</v>
      </c>
      <c r="C364" s="17"/>
      <c r="D364" s="26">
        <v>0</v>
      </c>
      <c r="E364" s="21"/>
    </row>
    <row r="365" spans="1:5" x14ac:dyDescent="0.3">
      <c r="A365" s="5" t="s">
        <v>321</v>
      </c>
      <c r="C365" s="17"/>
      <c r="D365" s="26">
        <v>101398.5</v>
      </c>
      <c r="E365" s="21" t="s">
        <v>10</v>
      </c>
    </row>
    <row r="366" spans="1:5" x14ac:dyDescent="0.3">
      <c r="A366" s="5" t="s">
        <v>322</v>
      </c>
      <c r="C366" s="17"/>
      <c r="D366" s="26">
        <v>144855</v>
      </c>
      <c r="E366" s="21" t="s">
        <v>10</v>
      </c>
    </row>
    <row r="367" spans="1:5" x14ac:dyDescent="0.3">
      <c r="A367" s="3" t="s">
        <v>323</v>
      </c>
      <c r="C367" s="17"/>
      <c r="D367" s="26" t="s">
        <v>42</v>
      </c>
      <c r="E367" s="21"/>
    </row>
    <row r="368" spans="1:5" x14ac:dyDescent="0.3">
      <c r="A368" s="5" t="s">
        <v>324</v>
      </c>
      <c r="C368" s="17"/>
      <c r="D368" s="26">
        <v>19047</v>
      </c>
      <c r="E368" s="21" t="s">
        <v>10</v>
      </c>
    </row>
    <row r="369" spans="1:5" x14ac:dyDescent="0.3">
      <c r="A369" s="5" t="s">
        <v>325</v>
      </c>
      <c r="C369" s="17"/>
      <c r="D369" s="26">
        <v>60000</v>
      </c>
      <c r="E369" s="21"/>
    </row>
    <row r="370" spans="1:5" x14ac:dyDescent="0.3">
      <c r="A370" s="5" t="s">
        <v>326</v>
      </c>
      <c r="C370" s="17"/>
      <c r="D370" s="26">
        <v>99000</v>
      </c>
      <c r="E370" s="21" t="s">
        <v>42</v>
      </c>
    </row>
    <row r="371" spans="1:5" x14ac:dyDescent="0.3">
      <c r="A371" s="3" t="s">
        <v>327</v>
      </c>
      <c r="C371" s="17"/>
      <c r="D371" s="26">
        <v>0</v>
      </c>
      <c r="E371" s="21"/>
    </row>
    <row r="372" spans="1:5" x14ac:dyDescent="0.3">
      <c r="A372" s="5" t="s">
        <v>328</v>
      </c>
      <c r="C372" s="17"/>
      <c r="D372" s="26">
        <v>39000</v>
      </c>
      <c r="E372" s="21"/>
    </row>
    <row r="373" spans="1:5" x14ac:dyDescent="0.3">
      <c r="A373" s="7" t="s">
        <v>329</v>
      </c>
      <c r="C373" s="17"/>
      <c r="D373" s="25">
        <v>37000</v>
      </c>
      <c r="E373" s="24" t="s">
        <v>111</v>
      </c>
    </row>
    <row r="374" spans="1:5" x14ac:dyDescent="0.3">
      <c r="A374" s="7" t="s">
        <v>330</v>
      </c>
      <c r="C374" s="17"/>
      <c r="D374" s="25">
        <v>99000</v>
      </c>
      <c r="E374" s="24"/>
    </row>
    <row r="375" spans="1:5" x14ac:dyDescent="0.3">
      <c r="A375" s="3" t="s">
        <v>331</v>
      </c>
      <c r="C375" s="17"/>
      <c r="D375" s="26">
        <v>0</v>
      </c>
      <c r="E375" s="21"/>
    </row>
    <row r="376" spans="1:5" x14ac:dyDescent="0.3">
      <c r="A376" s="5" t="s">
        <v>7</v>
      </c>
      <c r="C376" s="17"/>
      <c r="D376" s="26">
        <v>12232</v>
      </c>
      <c r="E376" s="21"/>
    </row>
    <row r="377" spans="1:5" x14ac:dyDescent="0.3">
      <c r="A377" s="5" t="s">
        <v>8</v>
      </c>
      <c r="C377" s="17"/>
      <c r="D377" s="26">
        <v>27000</v>
      </c>
      <c r="E377" s="21"/>
    </row>
    <row r="378" spans="1:5" x14ac:dyDescent="0.3">
      <c r="A378" s="3" t="s">
        <v>332</v>
      </c>
      <c r="C378" s="17"/>
      <c r="D378" s="26">
        <v>0</v>
      </c>
      <c r="E378" s="21"/>
    </row>
    <row r="379" spans="1:5" x14ac:dyDescent="0.3">
      <c r="A379" s="5" t="s">
        <v>333</v>
      </c>
      <c r="C379" s="17"/>
      <c r="D379" s="26">
        <v>12232</v>
      </c>
      <c r="E379" s="21"/>
    </row>
    <row r="380" spans="1:5" x14ac:dyDescent="0.3">
      <c r="A380" s="5" t="s">
        <v>334</v>
      </c>
      <c r="C380" s="17"/>
      <c r="D380" s="26">
        <v>27000</v>
      </c>
      <c r="E380" s="21"/>
    </row>
    <row r="381" spans="1:5" x14ac:dyDescent="0.3">
      <c r="A381" s="5" t="s">
        <v>335</v>
      </c>
      <c r="C381" s="17"/>
      <c r="D381" s="26">
        <v>36500</v>
      </c>
      <c r="E381" s="21"/>
    </row>
    <row r="382" spans="1:5" x14ac:dyDescent="0.3">
      <c r="A382" s="5" t="s">
        <v>336</v>
      </c>
      <c r="C382" s="17"/>
      <c r="D382" s="26">
        <v>49000</v>
      </c>
      <c r="E382" s="21" t="s">
        <v>42</v>
      </c>
    </row>
    <row r="383" spans="1:5" x14ac:dyDescent="0.3">
      <c r="A383" s="5" t="s">
        <v>337</v>
      </c>
      <c r="C383" s="17"/>
      <c r="D383" s="26">
        <v>96570</v>
      </c>
      <c r="E383" s="21" t="s">
        <v>10</v>
      </c>
    </row>
    <row r="384" spans="1:5" x14ac:dyDescent="0.3">
      <c r="A384" s="3" t="s">
        <v>338</v>
      </c>
      <c r="C384" s="17"/>
      <c r="D384" s="26">
        <v>0</v>
      </c>
      <c r="E384" s="21"/>
    </row>
    <row r="385" spans="1:6" x14ac:dyDescent="0.3">
      <c r="A385" s="5" t="s">
        <v>339</v>
      </c>
      <c r="C385" s="17"/>
      <c r="D385" s="26">
        <v>27000</v>
      </c>
      <c r="E385" s="21"/>
    </row>
    <row r="386" spans="1:6" x14ac:dyDescent="0.3">
      <c r="A386" s="3" t="s">
        <v>340</v>
      </c>
      <c r="C386" s="17"/>
      <c r="D386" s="26">
        <v>0</v>
      </c>
      <c r="E386" s="21"/>
    </row>
    <row r="387" spans="1:6" x14ac:dyDescent="0.3">
      <c r="A387" s="5" t="s">
        <v>7</v>
      </c>
      <c r="C387" s="17"/>
      <c r="D387" s="26">
        <v>8900</v>
      </c>
      <c r="E387" s="21"/>
      <c r="F387" t="s">
        <v>42</v>
      </c>
    </row>
    <row r="388" spans="1:6" x14ac:dyDescent="0.3">
      <c r="A388" s="7" t="s">
        <v>77</v>
      </c>
      <c r="B388" s="14"/>
      <c r="C388" s="19"/>
      <c r="D388" s="25">
        <v>8500</v>
      </c>
      <c r="E388" s="24" t="s">
        <v>111</v>
      </c>
    </row>
    <row r="389" spans="1:6" x14ac:dyDescent="0.3">
      <c r="A389" s="3" t="s">
        <v>341</v>
      </c>
      <c r="C389" s="17"/>
      <c r="D389" s="26">
        <v>0</v>
      </c>
      <c r="E389" s="21"/>
    </row>
    <row r="390" spans="1:6" x14ac:dyDescent="0.3">
      <c r="A390" s="5" t="s">
        <v>220</v>
      </c>
      <c r="C390" s="17"/>
      <c r="D390" s="26">
        <v>12232</v>
      </c>
      <c r="E390" s="21"/>
      <c r="F390" t="s">
        <v>42</v>
      </c>
    </row>
    <row r="391" spans="1:6" x14ac:dyDescent="0.3">
      <c r="A391" s="7" t="s">
        <v>77</v>
      </c>
      <c r="C391" s="17"/>
      <c r="D391" s="25">
        <v>11500</v>
      </c>
      <c r="E391" s="24" t="s">
        <v>111</v>
      </c>
    </row>
    <row r="392" spans="1:6" x14ac:dyDescent="0.3">
      <c r="A392" s="3" t="s">
        <v>342</v>
      </c>
      <c r="C392" s="17"/>
      <c r="D392" s="26">
        <v>0</v>
      </c>
      <c r="E392" s="21"/>
    </row>
    <row r="393" spans="1:6" x14ac:dyDescent="0.3">
      <c r="A393" s="5" t="s">
        <v>343</v>
      </c>
      <c r="C393" s="17"/>
      <c r="D393" s="26">
        <v>54900</v>
      </c>
      <c r="E393" s="21"/>
    </row>
    <row r="394" spans="1:6" x14ac:dyDescent="0.3">
      <c r="A394" s="5" t="s">
        <v>344</v>
      </c>
      <c r="C394" s="17"/>
      <c r="D394" s="26">
        <v>73260</v>
      </c>
      <c r="E394" s="21"/>
    </row>
    <row r="395" spans="1:6" x14ac:dyDescent="0.3">
      <c r="A395" s="5" t="s">
        <v>345</v>
      </c>
      <c r="C395" s="17"/>
      <c r="D395" s="26">
        <v>109890</v>
      </c>
      <c r="E395" s="21" t="s">
        <v>10</v>
      </c>
    </row>
    <row r="396" spans="1:6" x14ac:dyDescent="0.3">
      <c r="A396" s="3" t="s">
        <v>346</v>
      </c>
      <c r="C396" s="17"/>
      <c r="D396" s="26">
        <v>0</v>
      </c>
      <c r="E396" s="21"/>
    </row>
    <row r="397" spans="1:6" x14ac:dyDescent="0.3">
      <c r="A397" s="5" t="s">
        <v>347</v>
      </c>
      <c r="C397" s="17"/>
      <c r="D397" s="26">
        <v>24420</v>
      </c>
      <c r="E397" s="21" t="s">
        <v>10</v>
      </c>
    </row>
    <row r="398" spans="1:6" x14ac:dyDescent="0.3">
      <c r="A398" s="5" t="s">
        <v>348</v>
      </c>
      <c r="C398" s="17"/>
      <c r="D398" s="26">
        <v>51282</v>
      </c>
      <c r="E398" s="21" t="s">
        <v>10</v>
      </c>
    </row>
    <row r="399" spans="1:6" x14ac:dyDescent="0.3">
      <c r="A399" s="3" t="s">
        <v>349</v>
      </c>
      <c r="C399" s="17"/>
      <c r="D399" s="26">
        <v>0</v>
      </c>
      <c r="E399" s="21"/>
    </row>
    <row r="400" spans="1:6" x14ac:dyDescent="0.3">
      <c r="A400" s="5" t="s">
        <v>350</v>
      </c>
      <c r="C400" s="17"/>
      <c r="D400" s="26">
        <v>40293</v>
      </c>
      <c r="E400" s="21"/>
    </row>
    <row r="401" spans="1:5" x14ac:dyDescent="0.3">
      <c r="A401" s="5" t="s">
        <v>351</v>
      </c>
      <c r="C401" s="17"/>
      <c r="D401" s="26">
        <v>54945</v>
      </c>
      <c r="E401" s="21" t="s">
        <v>10</v>
      </c>
    </row>
    <row r="402" spans="1:5" x14ac:dyDescent="0.3">
      <c r="A402" s="3" t="s">
        <v>352</v>
      </c>
      <c r="C402" s="17"/>
      <c r="D402" s="26">
        <v>0</v>
      </c>
      <c r="E402" s="21"/>
    </row>
    <row r="403" spans="1:5" x14ac:dyDescent="0.3">
      <c r="A403" s="5" t="s">
        <v>353</v>
      </c>
      <c r="C403" s="17"/>
      <c r="D403" s="26">
        <v>78000</v>
      </c>
      <c r="E403" s="21"/>
    </row>
    <row r="404" spans="1:5" x14ac:dyDescent="0.3">
      <c r="A404" s="5" t="s">
        <v>354</v>
      </c>
      <c r="C404" s="17"/>
      <c r="D404" s="26">
        <v>99000</v>
      </c>
      <c r="E404" s="21"/>
    </row>
    <row r="405" spans="1:5" x14ac:dyDescent="0.3">
      <c r="A405" s="5" t="s">
        <v>355</v>
      </c>
      <c r="C405" s="17"/>
      <c r="D405" s="26">
        <v>173000</v>
      </c>
      <c r="E405" s="21"/>
    </row>
    <row r="406" spans="1:5" x14ac:dyDescent="0.3">
      <c r="A406" s="5" t="s">
        <v>356</v>
      </c>
      <c r="C406" s="17"/>
      <c r="D406" s="26">
        <v>245000</v>
      </c>
      <c r="E406" s="21"/>
    </row>
    <row r="407" spans="1:5" x14ac:dyDescent="0.3">
      <c r="A407" s="3" t="s">
        <v>357</v>
      </c>
      <c r="C407" s="17"/>
      <c r="D407" s="26">
        <v>0</v>
      </c>
      <c r="E407" s="21"/>
    </row>
    <row r="408" spans="1:5" x14ac:dyDescent="0.3">
      <c r="A408" s="5" t="s">
        <v>358</v>
      </c>
      <c r="C408" s="17"/>
      <c r="D408" s="26">
        <v>9900</v>
      </c>
      <c r="E408" s="21"/>
    </row>
    <row r="409" spans="1:5" x14ac:dyDescent="0.3">
      <c r="A409" s="7" t="s">
        <v>247</v>
      </c>
      <c r="C409" s="17"/>
      <c r="D409" s="25">
        <v>9500</v>
      </c>
      <c r="E409" s="24" t="s">
        <v>111</v>
      </c>
    </row>
    <row r="410" spans="1:5" x14ac:dyDescent="0.3">
      <c r="A410" s="3" t="s">
        <v>359</v>
      </c>
      <c r="C410" s="17"/>
      <c r="D410" s="26">
        <v>0</v>
      </c>
      <c r="E410" s="21"/>
    </row>
    <row r="411" spans="1:5" x14ac:dyDescent="0.3">
      <c r="A411" s="5" t="s">
        <v>360</v>
      </c>
      <c r="C411" s="17"/>
      <c r="D411" s="26">
        <v>25000</v>
      </c>
      <c r="E411" s="21"/>
    </row>
    <row r="412" spans="1:5" x14ac:dyDescent="0.3">
      <c r="A412" s="7" t="s">
        <v>361</v>
      </c>
      <c r="C412" s="17"/>
      <c r="D412" s="25">
        <v>24000</v>
      </c>
      <c r="E412" s="24" t="s">
        <v>111</v>
      </c>
    </row>
    <row r="413" spans="1:5" x14ac:dyDescent="0.3">
      <c r="A413" s="3" t="s">
        <v>362</v>
      </c>
      <c r="C413" s="17"/>
      <c r="D413" s="26">
        <v>0</v>
      </c>
      <c r="E413" s="21"/>
    </row>
    <row r="414" spans="1:5" x14ac:dyDescent="0.3">
      <c r="A414" s="5" t="s">
        <v>7</v>
      </c>
      <c r="C414" s="17"/>
      <c r="D414" s="26">
        <v>12232</v>
      </c>
      <c r="E414" s="21" t="s">
        <v>42</v>
      </c>
    </row>
    <row r="415" spans="1:5" x14ac:dyDescent="0.3">
      <c r="A415" s="5" t="s">
        <v>363</v>
      </c>
      <c r="C415" s="17"/>
      <c r="D415" s="26">
        <v>27000</v>
      </c>
      <c r="E415" s="21"/>
    </row>
    <row r="416" spans="1:5" x14ac:dyDescent="0.3">
      <c r="A416" s="3" t="s">
        <v>364</v>
      </c>
      <c r="C416" s="17"/>
      <c r="D416" s="26">
        <v>0</v>
      </c>
      <c r="E416" s="21"/>
    </row>
    <row r="417" spans="1:5" x14ac:dyDescent="0.3">
      <c r="A417" s="8" t="s">
        <v>365</v>
      </c>
      <c r="C417" s="17"/>
      <c r="D417" s="25">
        <v>27000</v>
      </c>
      <c r="E417" s="24"/>
    </row>
    <row r="418" spans="1:5" x14ac:dyDescent="0.3">
      <c r="A418" s="5" t="s">
        <v>366</v>
      </c>
      <c r="C418" s="17"/>
      <c r="D418" s="26">
        <v>49000</v>
      </c>
      <c r="E418" s="21"/>
    </row>
    <row r="419" spans="1:5" x14ac:dyDescent="0.3">
      <c r="A419" s="3" t="s">
        <v>367</v>
      </c>
      <c r="C419" s="17"/>
      <c r="D419" s="26">
        <v>0</v>
      </c>
      <c r="E419" s="21"/>
    </row>
    <row r="420" spans="1:5" x14ac:dyDescent="0.3">
      <c r="A420" s="5" t="s">
        <v>126</v>
      </c>
      <c r="C420" s="17"/>
      <c r="D420" s="26">
        <v>8900</v>
      </c>
      <c r="E420" s="21"/>
    </row>
    <row r="421" spans="1:5" x14ac:dyDescent="0.3">
      <c r="A421" s="3" t="s">
        <v>368</v>
      </c>
      <c r="C421" s="17"/>
      <c r="D421" s="26">
        <v>0</v>
      </c>
      <c r="E421" s="21"/>
    </row>
    <row r="422" spans="1:5" x14ac:dyDescent="0.3">
      <c r="A422" s="5" t="s">
        <v>369</v>
      </c>
      <c r="C422" s="17"/>
      <c r="D422" s="26">
        <v>12232</v>
      </c>
      <c r="E422" s="21"/>
    </row>
    <row r="423" spans="1:5" x14ac:dyDescent="0.3">
      <c r="A423" s="3" t="s">
        <v>370</v>
      </c>
      <c r="C423" s="17"/>
      <c r="D423" s="26">
        <v>0</v>
      </c>
      <c r="E423" s="21"/>
    </row>
    <row r="424" spans="1:5" x14ac:dyDescent="0.3">
      <c r="A424" s="5" t="s">
        <v>126</v>
      </c>
      <c r="C424" s="17"/>
      <c r="D424" s="26">
        <v>8900</v>
      </c>
      <c r="E424" s="21" t="s">
        <v>10</v>
      </c>
    </row>
    <row r="425" spans="1:5" x14ac:dyDescent="0.3">
      <c r="A425" s="3" t="s">
        <v>371</v>
      </c>
      <c r="C425" s="17"/>
      <c r="E425" s="21"/>
    </row>
    <row r="426" spans="1:5" x14ac:dyDescent="0.3">
      <c r="A426" s="5" t="s">
        <v>372</v>
      </c>
      <c r="C426" s="17"/>
      <c r="D426" s="26">
        <v>27000</v>
      </c>
      <c r="E426" s="21"/>
    </row>
    <row r="427" spans="1:5" x14ac:dyDescent="0.3">
      <c r="A427" s="3" t="s">
        <v>373</v>
      </c>
      <c r="C427" s="17"/>
      <c r="D427" s="26">
        <v>0</v>
      </c>
      <c r="E427" s="21"/>
    </row>
    <row r="428" spans="1:5" x14ac:dyDescent="0.3">
      <c r="A428" s="5" t="s">
        <v>374</v>
      </c>
      <c r="C428" s="17"/>
      <c r="D428" s="26">
        <v>8900</v>
      </c>
      <c r="E428" s="21"/>
    </row>
    <row r="429" spans="1:5" x14ac:dyDescent="0.3">
      <c r="A429" s="7" t="s">
        <v>247</v>
      </c>
      <c r="B429" s="14"/>
      <c r="C429" s="19"/>
      <c r="D429" s="25">
        <v>8500</v>
      </c>
      <c r="E429" s="24" t="s">
        <v>111</v>
      </c>
    </row>
    <row r="430" spans="1:5" x14ac:dyDescent="0.3">
      <c r="A430" s="3" t="s">
        <v>375</v>
      </c>
      <c r="C430" s="17"/>
      <c r="D430" s="26">
        <v>0</v>
      </c>
      <c r="E430" s="21"/>
    </row>
    <row r="431" spans="1:5" x14ac:dyDescent="0.3">
      <c r="A431" s="5" t="s">
        <v>376</v>
      </c>
      <c r="C431" s="17"/>
      <c r="D431" s="26">
        <v>13500</v>
      </c>
      <c r="E431" s="21"/>
    </row>
    <row r="432" spans="1:5" x14ac:dyDescent="0.3">
      <c r="A432" s="5" t="s">
        <v>377</v>
      </c>
      <c r="C432" s="17"/>
      <c r="D432" s="26">
        <v>32190</v>
      </c>
      <c r="E432" s="21" t="s">
        <v>10</v>
      </c>
    </row>
    <row r="433" spans="1:5" x14ac:dyDescent="0.3">
      <c r="A433" s="5" t="s">
        <v>378</v>
      </c>
      <c r="C433" s="17"/>
      <c r="D433" s="26">
        <v>39432.75</v>
      </c>
      <c r="E433" s="21" t="s">
        <v>10</v>
      </c>
    </row>
    <row r="434" spans="1:5" x14ac:dyDescent="0.3">
      <c r="A434" s="3" t="s">
        <v>379</v>
      </c>
      <c r="C434" s="17"/>
      <c r="D434" s="26">
        <v>0</v>
      </c>
      <c r="E434" s="21"/>
    </row>
    <row r="435" spans="1:5" x14ac:dyDescent="0.3">
      <c r="A435" s="5" t="s">
        <v>7</v>
      </c>
      <c r="C435" s="17"/>
      <c r="D435" s="26">
        <v>14887.875</v>
      </c>
      <c r="E435" s="21" t="s">
        <v>10</v>
      </c>
    </row>
    <row r="436" spans="1:5" x14ac:dyDescent="0.3">
      <c r="A436" s="5" t="s">
        <v>127</v>
      </c>
      <c r="C436" s="17"/>
      <c r="D436" s="26">
        <v>29000</v>
      </c>
      <c r="E436" s="21" t="s">
        <v>42</v>
      </c>
    </row>
    <row r="437" spans="1:5" x14ac:dyDescent="0.3">
      <c r="A437" s="3" t="s">
        <v>380</v>
      </c>
      <c r="C437" s="17"/>
      <c r="D437" s="26">
        <v>0</v>
      </c>
      <c r="E437" s="21"/>
    </row>
    <row r="438" spans="1:5" x14ac:dyDescent="0.3">
      <c r="A438" s="5" t="s">
        <v>381</v>
      </c>
      <c r="C438" s="17"/>
      <c r="D438" s="26">
        <v>12232</v>
      </c>
      <c r="E438" s="21"/>
    </row>
    <row r="439" spans="1:5" x14ac:dyDescent="0.3">
      <c r="A439" s="5" t="s">
        <v>382</v>
      </c>
      <c r="C439" s="17"/>
      <c r="D439" s="26">
        <v>25591.05</v>
      </c>
      <c r="E439" s="21" t="s">
        <v>10</v>
      </c>
    </row>
    <row r="440" spans="1:5" x14ac:dyDescent="0.3">
      <c r="A440" s="5" t="s">
        <v>383</v>
      </c>
      <c r="C440" s="17"/>
      <c r="D440" s="26">
        <v>27200.55</v>
      </c>
      <c r="E440" s="21" t="s">
        <v>10</v>
      </c>
    </row>
    <row r="441" spans="1:5" x14ac:dyDescent="0.3">
      <c r="A441" s="3" t="s">
        <v>384</v>
      </c>
      <c r="C441" s="17"/>
      <c r="D441" s="26" t="s">
        <v>42</v>
      </c>
      <c r="E441" s="21"/>
    </row>
    <row r="442" spans="1:5" x14ac:dyDescent="0.3">
      <c r="A442" s="5" t="s">
        <v>385</v>
      </c>
      <c r="C442" s="17"/>
      <c r="D442" s="26">
        <v>12232</v>
      </c>
      <c r="E442" s="21"/>
    </row>
    <row r="443" spans="1:5" x14ac:dyDescent="0.3">
      <c r="A443" s="7" t="s">
        <v>386</v>
      </c>
      <c r="C443" s="17"/>
      <c r="D443" s="25">
        <v>27000</v>
      </c>
      <c r="E443" s="24"/>
    </row>
    <row r="444" spans="1:5" x14ac:dyDescent="0.3">
      <c r="A444" s="5" t="s">
        <v>387</v>
      </c>
      <c r="C444" s="17"/>
      <c r="D444" s="26">
        <v>49000</v>
      </c>
      <c r="E444" s="21"/>
    </row>
    <row r="445" spans="1:5" x14ac:dyDescent="0.3">
      <c r="A445" s="3" t="s">
        <v>388</v>
      </c>
      <c r="C445" s="17"/>
      <c r="E445" s="21"/>
    </row>
    <row r="446" spans="1:5" x14ac:dyDescent="0.3">
      <c r="A446" s="5" t="s">
        <v>389</v>
      </c>
      <c r="C446" s="17"/>
      <c r="D446" s="26">
        <v>12232</v>
      </c>
      <c r="E446" s="21"/>
    </row>
    <row r="447" spans="1:5" x14ac:dyDescent="0.3">
      <c r="A447" s="7" t="s">
        <v>390</v>
      </c>
      <c r="C447" s="17"/>
      <c r="D447" s="25">
        <v>27000</v>
      </c>
      <c r="E447" s="24"/>
    </row>
    <row r="448" spans="1:5" x14ac:dyDescent="0.3">
      <c r="A448" s="5" t="s">
        <v>391</v>
      </c>
      <c r="C448" s="17"/>
      <c r="D448" s="26">
        <v>49000</v>
      </c>
      <c r="E448" s="21"/>
    </row>
    <row r="449" spans="1:5" x14ac:dyDescent="0.3">
      <c r="A449" s="3" t="s">
        <v>392</v>
      </c>
      <c r="C449" s="17"/>
      <c r="D449" s="26">
        <v>0</v>
      </c>
      <c r="E449" s="21"/>
    </row>
    <row r="450" spans="1:5" x14ac:dyDescent="0.3">
      <c r="A450" s="5" t="s">
        <v>7</v>
      </c>
      <c r="C450" s="17"/>
      <c r="D450" s="26">
        <v>12232</v>
      </c>
      <c r="E450" s="21" t="s">
        <v>42</v>
      </c>
    </row>
    <row r="451" spans="1:5" x14ac:dyDescent="0.3">
      <c r="A451" s="5" t="s">
        <v>393</v>
      </c>
      <c r="C451" s="17"/>
      <c r="D451" s="26">
        <v>27000</v>
      </c>
      <c r="E451" s="21"/>
    </row>
    <row r="452" spans="1:5" x14ac:dyDescent="0.3">
      <c r="A452" s="3" t="s">
        <v>394</v>
      </c>
      <c r="C452" s="17"/>
      <c r="D452" s="26">
        <v>0</v>
      </c>
      <c r="E452" s="21"/>
    </row>
    <row r="453" spans="1:5" x14ac:dyDescent="0.3">
      <c r="A453" s="5" t="s">
        <v>381</v>
      </c>
      <c r="C453" s="17"/>
      <c r="D453" s="26">
        <v>8900</v>
      </c>
      <c r="E453" s="21"/>
    </row>
    <row r="454" spans="1:5" x14ac:dyDescent="0.3">
      <c r="A454" s="7" t="s">
        <v>395</v>
      </c>
      <c r="B454" s="14"/>
      <c r="C454" s="19"/>
      <c r="D454" s="25">
        <v>8500</v>
      </c>
      <c r="E454" s="24" t="s">
        <v>111</v>
      </c>
    </row>
    <row r="455" spans="1:5" x14ac:dyDescent="0.3">
      <c r="A455" s="3" t="s">
        <v>396</v>
      </c>
      <c r="C455" s="17"/>
      <c r="D455" s="26">
        <v>0</v>
      </c>
      <c r="E455" s="21"/>
    </row>
    <row r="456" spans="1:5" x14ac:dyDescent="0.3">
      <c r="A456" s="5" t="s">
        <v>397</v>
      </c>
      <c r="C456" s="17"/>
      <c r="D456" s="26">
        <v>27000</v>
      </c>
      <c r="E456" s="21"/>
    </row>
    <row r="457" spans="1:5" x14ac:dyDescent="0.3">
      <c r="A457" s="5" t="s">
        <v>398</v>
      </c>
      <c r="C457" s="17"/>
      <c r="D457" s="26">
        <v>53333.279999999999</v>
      </c>
      <c r="E457" s="21" t="s">
        <v>10</v>
      </c>
    </row>
    <row r="458" spans="1:5" x14ac:dyDescent="0.3">
      <c r="A458" s="3" t="s">
        <v>399</v>
      </c>
      <c r="C458" s="17"/>
      <c r="D458" s="26">
        <v>0</v>
      </c>
      <c r="E458" s="21"/>
    </row>
    <row r="459" spans="1:5" x14ac:dyDescent="0.3">
      <c r="A459" s="5" t="s">
        <v>400</v>
      </c>
      <c r="C459" s="17"/>
      <c r="D459" s="26">
        <v>21090</v>
      </c>
      <c r="E459" s="21" t="s">
        <v>10</v>
      </c>
    </row>
    <row r="460" spans="1:5" x14ac:dyDescent="0.3">
      <c r="A460" s="5" t="s">
        <v>401</v>
      </c>
      <c r="C460" s="17"/>
      <c r="D460" s="26">
        <v>33300</v>
      </c>
      <c r="E460" s="21" t="s">
        <v>10</v>
      </c>
    </row>
    <row r="461" spans="1:5" x14ac:dyDescent="0.3">
      <c r="A461" s="5" t="s">
        <v>402</v>
      </c>
      <c r="C461" s="17"/>
      <c r="D461" s="26">
        <v>58600</v>
      </c>
      <c r="E461" s="21"/>
    </row>
    <row r="462" spans="1:5" x14ac:dyDescent="0.3">
      <c r="A462" s="3" t="s">
        <v>403</v>
      </c>
      <c r="C462" s="17"/>
      <c r="D462" s="26">
        <v>0</v>
      </c>
      <c r="E462" s="21"/>
    </row>
    <row r="463" spans="1:5" x14ac:dyDescent="0.3">
      <c r="A463" s="5" t="s">
        <v>404</v>
      </c>
      <c r="C463" s="17"/>
      <c r="D463" s="26">
        <v>257875.20000000001</v>
      </c>
      <c r="E463" s="21"/>
    </row>
    <row r="464" spans="1:5" x14ac:dyDescent="0.3">
      <c r="A464" s="5" t="s">
        <v>405</v>
      </c>
      <c r="C464" s="17"/>
      <c r="D464" s="26">
        <v>467398.8</v>
      </c>
      <c r="E464" s="21"/>
    </row>
    <row r="465" spans="1:5" x14ac:dyDescent="0.3">
      <c r="A465" s="5" t="s">
        <v>406</v>
      </c>
      <c r="C465" s="17"/>
      <c r="D465" s="26">
        <v>789742.8</v>
      </c>
      <c r="E465" s="21"/>
    </row>
    <row r="466" spans="1:5" x14ac:dyDescent="0.3">
      <c r="A466" s="3" t="s">
        <v>407</v>
      </c>
      <c r="C466" s="17"/>
      <c r="D466" s="26">
        <v>0</v>
      </c>
      <c r="E466" s="21"/>
    </row>
    <row r="467" spans="1:5" x14ac:dyDescent="0.3">
      <c r="A467" s="5" t="s">
        <v>408</v>
      </c>
      <c r="C467" s="17"/>
      <c r="D467" s="26">
        <v>12232</v>
      </c>
      <c r="E467" s="21"/>
    </row>
    <row r="468" spans="1:5" x14ac:dyDescent="0.3">
      <c r="A468" s="5" t="s">
        <v>409</v>
      </c>
      <c r="C468" s="17"/>
      <c r="D468" s="26">
        <v>27000</v>
      </c>
      <c r="E468" s="21"/>
    </row>
    <row r="469" spans="1:5" x14ac:dyDescent="0.3">
      <c r="A469" s="5" t="s">
        <v>410</v>
      </c>
      <c r="C469" s="17"/>
      <c r="D469" s="26">
        <v>150000</v>
      </c>
      <c r="E469" s="21"/>
    </row>
    <row r="470" spans="1:5" x14ac:dyDescent="0.3">
      <c r="A470" s="7" t="s">
        <v>411</v>
      </c>
      <c r="C470" s="17"/>
      <c r="D470" s="25">
        <v>549450</v>
      </c>
      <c r="E470" s="24"/>
    </row>
    <row r="471" spans="1:5" x14ac:dyDescent="0.3">
      <c r="A471" s="3" t="s">
        <v>412</v>
      </c>
      <c r="C471" s="17"/>
      <c r="D471" s="26">
        <v>0</v>
      </c>
      <c r="E471" s="21"/>
    </row>
    <row r="472" spans="1:5" x14ac:dyDescent="0.3">
      <c r="A472" s="5" t="s">
        <v>7</v>
      </c>
      <c r="C472" s="17"/>
      <c r="D472" s="26">
        <v>23199</v>
      </c>
      <c r="E472" s="21" t="s">
        <v>10</v>
      </c>
    </row>
    <row r="473" spans="1:5" x14ac:dyDescent="0.3">
      <c r="A473" s="5" t="s">
        <v>413</v>
      </c>
      <c r="C473" s="17"/>
      <c r="D473" s="26">
        <v>48000</v>
      </c>
      <c r="E473" s="21"/>
    </row>
    <row r="474" spans="1:5" x14ac:dyDescent="0.3">
      <c r="A474" s="5" t="s">
        <v>414</v>
      </c>
      <c r="C474" s="17"/>
      <c r="D474" s="26">
        <v>76500</v>
      </c>
      <c r="E474" s="21"/>
    </row>
    <row r="475" spans="1:5" x14ac:dyDescent="0.3">
      <c r="A475" s="3" t="s">
        <v>415</v>
      </c>
      <c r="C475" s="17"/>
      <c r="D475" s="26">
        <v>0</v>
      </c>
      <c r="E475" s="21"/>
    </row>
    <row r="476" spans="1:5" x14ac:dyDescent="0.3">
      <c r="A476" s="5" t="s">
        <v>220</v>
      </c>
      <c r="C476" s="17"/>
      <c r="D476" s="26">
        <v>29304</v>
      </c>
      <c r="E476" s="21" t="s">
        <v>10</v>
      </c>
    </row>
    <row r="477" spans="1:5" x14ac:dyDescent="0.3">
      <c r="A477" s="5" t="s">
        <v>416</v>
      </c>
      <c r="C477" s="17"/>
      <c r="D477" s="26">
        <v>43000</v>
      </c>
      <c r="E477" s="21"/>
    </row>
    <row r="478" spans="1:5" x14ac:dyDescent="0.3">
      <c r="A478" s="5" t="s">
        <v>417</v>
      </c>
      <c r="C478" s="17"/>
      <c r="D478" s="26">
        <v>99000</v>
      </c>
      <c r="E478" s="21" t="s">
        <v>10</v>
      </c>
    </row>
    <row r="479" spans="1:5" x14ac:dyDescent="0.3">
      <c r="A479" s="3" t="s">
        <v>418</v>
      </c>
      <c r="C479" s="17"/>
      <c r="D479" s="26">
        <v>0</v>
      </c>
      <c r="E479" s="21"/>
    </row>
    <row r="480" spans="1:5" x14ac:dyDescent="0.3">
      <c r="A480" s="5" t="s">
        <v>419</v>
      </c>
      <c r="C480" s="17"/>
      <c r="D480" s="26">
        <v>77000</v>
      </c>
      <c r="E480" s="21"/>
    </row>
    <row r="481" spans="1:5" x14ac:dyDescent="0.3">
      <c r="A481" s="5" t="s">
        <v>420</v>
      </c>
      <c r="C481" s="17"/>
      <c r="D481" s="26">
        <v>94000</v>
      </c>
      <c r="E481" s="21"/>
    </row>
    <row r="482" spans="1:5" x14ac:dyDescent="0.3">
      <c r="A482" s="5" t="s">
        <v>421</v>
      </c>
      <c r="C482" s="17"/>
      <c r="D482" s="26">
        <v>163000</v>
      </c>
      <c r="E482" s="21" t="s">
        <v>42</v>
      </c>
    </row>
    <row r="483" spans="1:5" x14ac:dyDescent="0.3">
      <c r="A483" s="3" t="s">
        <v>422</v>
      </c>
      <c r="C483" s="17"/>
      <c r="D483" s="26">
        <v>0</v>
      </c>
      <c r="E483" s="21"/>
    </row>
    <row r="484" spans="1:5" x14ac:dyDescent="0.3">
      <c r="A484" s="5" t="s">
        <v>7</v>
      </c>
      <c r="C484" s="17"/>
      <c r="D484" s="26">
        <v>25591.05</v>
      </c>
      <c r="E484" s="21"/>
    </row>
    <row r="485" spans="1:5" x14ac:dyDescent="0.3">
      <c r="A485" s="5" t="s">
        <v>423</v>
      </c>
      <c r="C485" s="17"/>
      <c r="D485" s="26">
        <v>37823.25</v>
      </c>
      <c r="E485" s="21" t="s">
        <v>10</v>
      </c>
    </row>
    <row r="486" spans="1:5" x14ac:dyDescent="0.3">
      <c r="A486" s="3" t="s">
        <v>424</v>
      </c>
      <c r="C486" s="17"/>
      <c r="D486" s="26">
        <v>0</v>
      </c>
      <c r="E486" s="21"/>
    </row>
    <row r="487" spans="1:5" x14ac:dyDescent="0.3">
      <c r="A487" s="5" t="s">
        <v>286</v>
      </c>
      <c r="C487" s="17"/>
      <c r="D487" s="26">
        <v>11282.04</v>
      </c>
      <c r="E487" s="21" t="s">
        <v>10</v>
      </c>
    </row>
    <row r="488" spans="1:5" x14ac:dyDescent="0.3">
      <c r="A488" s="5" t="s">
        <v>425</v>
      </c>
      <c r="C488" s="17"/>
      <c r="D488" s="26">
        <v>19340.64</v>
      </c>
      <c r="E488" s="21" t="s">
        <v>10</v>
      </c>
    </row>
    <row r="489" spans="1:5" x14ac:dyDescent="0.3">
      <c r="A489" s="3" t="s">
        <v>426</v>
      </c>
      <c r="C489" s="17"/>
      <c r="D489" s="26">
        <v>0</v>
      </c>
      <c r="E489" s="21"/>
    </row>
    <row r="490" spans="1:5" x14ac:dyDescent="0.3">
      <c r="A490" s="5" t="s">
        <v>246</v>
      </c>
      <c r="C490" s="17"/>
      <c r="D490" s="26">
        <v>8900</v>
      </c>
      <c r="E490" s="21"/>
    </row>
    <row r="491" spans="1:5" x14ac:dyDescent="0.3">
      <c r="A491" s="3" t="s">
        <v>427</v>
      </c>
      <c r="C491" s="17"/>
      <c r="D491" s="26">
        <v>0</v>
      </c>
      <c r="E491" s="21"/>
    </row>
    <row r="492" spans="1:5" x14ac:dyDescent="0.3">
      <c r="A492" s="5" t="s">
        <v>428</v>
      </c>
      <c r="C492" s="17"/>
      <c r="D492" s="26">
        <v>32967</v>
      </c>
      <c r="E492" s="21"/>
    </row>
    <row r="493" spans="1:5" x14ac:dyDescent="0.3">
      <c r="A493" s="3" t="s">
        <v>429</v>
      </c>
      <c r="C493" s="17"/>
      <c r="D493" s="26">
        <v>0</v>
      </c>
      <c r="E493" s="21"/>
    </row>
    <row r="494" spans="1:5" x14ac:dyDescent="0.3">
      <c r="A494" s="5" t="s">
        <v>9</v>
      </c>
      <c r="C494" s="17"/>
      <c r="D494" s="26">
        <v>59000</v>
      </c>
      <c r="E494" s="21"/>
    </row>
    <row r="495" spans="1:5" x14ac:dyDescent="0.3">
      <c r="A495" s="5" t="s">
        <v>430</v>
      </c>
      <c r="C495" s="17"/>
      <c r="D495" s="26">
        <v>80586</v>
      </c>
      <c r="E495" s="21" t="s">
        <v>10</v>
      </c>
    </row>
    <row r="496" spans="1:5" x14ac:dyDescent="0.3">
      <c r="A496" s="3" t="s">
        <v>431</v>
      </c>
      <c r="C496" s="17"/>
      <c r="D496" s="26">
        <v>0</v>
      </c>
      <c r="E496" s="21"/>
    </row>
    <row r="497" spans="1:6" x14ac:dyDescent="0.3">
      <c r="A497" s="5" t="s">
        <v>432</v>
      </c>
      <c r="C497" s="17"/>
      <c r="D497" s="26">
        <v>27000</v>
      </c>
      <c r="E497" s="21"/>
    </row>
    <row r="498" spans="1:6" x14ac:dyDescent="0.3">
      <c r="A498" s="3" t="s">
        <v>433</v>
      </c>
      <c r="C498" s="17"/>
      <c r="D498" s="26">
        <v>0</v>
      </c>
      <c r="E498" s="21"/>
    </row>
    <row r="499" spans="1:6" x14ac:dyDescent="0.3">
      <c r="A499" s="5" t="s">
        <v>151</v>
      </c>
      <c r="C499" s="17"/>
      <c r="D499" s="26">
        <v>12232</v>
      </c>
      <c r="E499" s="21"/>
    </row>
    <row r="500" spans="1:6" x14ac:dyDescent="0.3">
      <c r="A500" s="3" t="s">
        <v>434</v>
      </c>
      <c r="C500" s="17"/>
      <c r="D500" s="26">
        <v>0</v>
      </c>
      <c r="E500" s="21"/>
    </row>
    <row r="501" spans="1:6" x14ac:dyDescent="0.3">
      <c r="A501" s="5" t="s">
        <v>126</v>
      </c>
      <c r="C501" s="17"/>
      <c r="D501" s="26">
        <v>8900</v>
      </c>
      <c r="E501" s="21" t="s">
        <v>10</v>
      </c>
      <c r="F501" t="s">
        <v>42</v>
      </c>
    </row>
    <row r="502" spans="1:6" x14ac:dyDescent="0.3">
      <c r="A502" s="3" t="s">
        <v>435</v>
      </c>
      <c r="C502" s="17"/>
      <c r="D502" s="26">
        <v>0</v>
      </c>
      <c r="E502" s="21"/>
    </row>
    <row r="503" spans="1:6" x14ac:dyDescent="0.3">
      <c r="A503" s="5" t="s">
        <v>126</v>
      </c>
      <c r="C503" s="17"/>
      <c r="D503" s="26">
        <v>8900</v>
      </c>
      <c r="E503" s="21"/>
    </row>
    <row r="504" spans="1:6" x14ac:dyDescent="0.3">
      <c r="A504" s="7" t="s">
        <v>311</v>
      </c>
      <c r="B504" s="14"/>
      <c r="C504" s="19"/>
      <c r="D504" s="25">
        <v>8500</v>
      </c>
      <c r="E504" s="24"/>
    </row>
    <row r="505" spans="1:6" x14ac:dyDescent="0.3">
      <c r="A505" s="3" t="s">
        <v>436</v>
      </c>
      <c r="C505" s="17"/>
      <c r="D505" s="26">
        <v>0</v>
      </c>
      <c r="E505" s="21"/>
    </row>
    <row r="506" spans="1:6" x14ac:dyDescent="0.3">
      <c r="A506" s="5" t="s">
        <v>7</v>
      </c>
      <c r="C506" s="17"/>
      <c r="D506" s="26">
        <v>8900</v>
      </c>
      <c r="E506" s="21"/>
    </row>
    <row r="507" spans="1:6" x14ac:dyDescent="0.3">
      <c r="A507" s="7" t="s">
        <v>311</v>
      </c>
      <c r="B507" s="14"/>
      <c r="C507" s="19"/>
      <c r="D507" s="25">
        <v>8500</v>
      </c>
      <c r="E507" s="24"/>
    </row>
    <row r="508" spans="1:6" x14ac:dyDescent="0.3">
      <c r="A508" s="3" t="s">
        <v>437</v>
      </c>
      <c r="C508" s="17"/>
      <c r="D508" s="26">
        <v>0</v>
      </c>
      <c r="E508" s="21"/>
    </row>
    <row r="509" spans="1:6" x14ac:dyDescent="0.3">
      <c r="A509" s="5" t="s">
        <v>7</v>
      </c>
      <c r="C509" s="17"/>
      <c r="D509" s="26">
        <v>8900</v>
      </c>
      <c r="E509" s="21"/>
    </row>
    <row r="510" spans="1:6" x14ac:dyDescent="0.3">
      <c r="A510" s="7" t="s">
        <v>311</v>
      </c>
      <c r="B510" s="14"/>
      <c r="C510" s="19"/>
      <c r="D510" s="25">
        <v>8500</v>
      </c>
      <c r="E510" s="24"/>
    </row>
    <row r="511" spans="1:6" x14ac:dyDescent="0.3">
      <c r="A511" s="3" t="s">
        <v>438</v>
      </c>
      <c r="C511" s="17"/>
      <c r="D511" s="26">
        <v>0</v>
      </c>
      <c r="E511" s="21"/>
    </row>
    <row r="512" spans="1:6" x14ac:dyDescent="0.3">
      <c r="A512" s="5" t="s">
        <v>439</v>
      </c>
      <c r="C512" s="17"/>
      <c r="D512" s="26">
        <v>19000</v>
      </c>
      <c r="E512" s="21"/>
    </row>
    <row r="513" spans="1:5" x14ac:dyDescent="0.3">
      <c r="A513" s="5" t="s">
        <v>440</v>
      </c>
      <c r="C513" s="17"/>
      <c r="D513" s="26">
        <v>39000</v>
      </c>
      <c r="E513" s="21"/>
    </row>
    <row r="514" spans="1:5" x14ac:dyDescent="0.3">
      <c r="A514" s="5" t="s">
        <v>441</v>
      </c>
      <c r="C514" s="17"/>
      <c r="D514" s="26">
        <v>54945</v>
      </c>
      <c r="E514" s="21" t="s">
        <v>10</v>
      </c>
    </row>
    <row r="515" spans="1:5" x14ac:dyDescent="0.3">
      <c r="A515" s="3" t="s">
        <v>442</v>
      </c>
      <c r="C515" s="17"/>
      <c r="D515" s="26" t="s">
        <v>42</v>
      </c>
      <c r="E515" s="21"/>
    </row>
    <row r="516" spans="1:5" x14ac:dyDescent="0.3">
      <c r="A516" s="5" t="s">
        <v>443</v>
      </c>
      <c r="C516" s="17"/>
      <c r="D516" s="26">
        <v>27000</v>
      </c>
      <c r="E516" s="21"/>
    </row>
    <row r="517" spans="1:5" x14ac:dyDescent="0.3">
      <c r="A517" s="3" t="s">
        <v>444</v>
      </c>
      <c r="C517" s="17"/>
      <c r="D517" s="26">
        <v>0</v>
      </c>
      <c r="E517" s="21"/>
    </row>
    <row r="518" spans="1:5" x14ac:dyDescent="0.3">
      <c r="A518" s="5" t="s">
        <v>127</v>
      </c>
      <c r="C518" s="17"/>
      <c r="D518" s="26">
        <v>29000</v>
      </c>
      <c r="E518" s="21"/>
    </row>
    <row r="519" spans="1:5" x14ac:dyDescent="0.3">
      <c r="A519" s="3" t="s">
        <v>445</v>
      </c>
      <c r="C519" s="17"/>
      <c r="D519" s="26">
        <v>0</v>
      </c>
      <c r="E519" s="21"/>
    </row>
    <row r="520" spans="1:5" x14ac:dyDescent="0.3">
      <c r="A520" s="7" t="s">
        <v>446</v>
      </c>
      <c r="C520" s="17"/>
      <c r="D520" s="25">
        <v>32190</v>
      </c>
      <c r="E520" s="24"/>
    </row>
    <row r="521" spans="1:5" x14ac:dyDescent="0.3">
      <c r="A521" s="3" t="s">
        <v>447</v>
      </c>
      <c r="C521" s="17"/>
      <c r="D521" s="26">
        <v>0</v>
      </c>
      <c r="E521" s="21"/>
    </row>
    <row r="522" spans="1:5" x14ac:dyDescent="0.3">
      <c r="A522" s="7" t="s">
        <v>127</v>
      </c>
      <c r="C522" s="17"/>
      <c r="D522" s="25">
        <v>29000</v>
      </c>
      <c r="E522" s="24"/>
    </row>
    <row r="523" spans="1:5" x14ac:dyDescent="0.3">
      <c r="A523" s="3" t="s">
        <v>448</v>
      </c>
      <c r="C523" s="17"/>
      <c r="D523" s="26">
        <v>0</v>
      </c>
      <c r="E523" s="21"/>
    </row>
    <row r="524" spans="1:5" x14ac:dyDescent="0.3">
      <c r="A524" s="5" t="s">
        <v>449</v>
      </c>
      <c r="C524" s="17"/>
      <c r="D524" s="26">
        <v>29000</v>
      </c>
      <c r="E524" s="21"/>
    </row>
    <row r="525" spans="1:5" x14ac:dyDescent="0.3">
      <c r="A525" s="3" t="s">
        <v>450</v>
      </c>
      <c r="C525" s="17"/>
      <c r="D525" s="26">
        <v>0</v>
      </c>
      <c r="E525" s="21"/>
    </row>
    <row r="526" spans="1:5" x14ac:dyDescent="0.3">
      <c r="A526" s="5" t="s">
        <v>127</v>
      </c>
      <c r="C526" s="17"/>
      <c r="D526" s="26">
        <v>29000</v>
      </c>
      <c r="E526" s="21"/>
    </row>
    <row r="527" spans="1:5" x14ac:dyDescent="0.3">
      <c r="A527" s="3" t="s">
        <v>451</v>
      </c>
      <c r="C527" s="17"/>
      <c r="D527" s="26">
        <v>0</v>
      </c>
      <c r="E527" s="21"/>
    </row>
    <row r="528" spans="1:5" x14ac:dyDescent="0.3">
      <c r="A528" s="5" t="s">
        <v>126</v>
      </c>
      <c r="C528" s="17"/>
      <c r="D528" s="26">
        <v>18870</v>
      </c>
      <c r="E528" s="21"/>
    </row>
    <row r="529" spans="1:5" x14ac:dyDescent="0.3">
      <c r="A529" s="5" t="s">
        <v>127</v>
      </c>
      <c r="C529" s="17"/>
      <c r="D529" s="26">
        <v>36630</v>
      </c>
      <c r="E529" s="21"/>
    </row>
    <row r="530" spans="1:5" x14ac:dyDescent="0.3">
      <c r="A530" s="3" t="s">
        <v>452</v>
      </c>
      <c r="C530" s="17"/>
      <c r="D530" s="26">
        <v>0</v>
      </c>
      <c r="E530" s="21"/>
    </row>
    <row r="531" spans="1:5" x14ac:dyDescent="0.3">
      <c r="A531" s="5" t="s">
        <v>7</v>
      </c>
      <c r="C531" s="17"/>
      <c r="D531" s="26">
        <v>26640</v>
      </c>
      <c r="E531" s="21"/>
    </row>
    <row r="532" spans="1:5" x14ac:dyDescent="0.3">
      <c r="A532" s="5" t="s">
        <v>8</v>
      </c>
      <c r="C532" s="17"/>
      <c r="D532" s="26">
        <v>59940</v>
      </c>
      <c r="E532" s="21"/>
    </row>
    <row r="533" spans="1:5" x14ac:dyDescent="0.3">
      <c r="A533" s="3" t="s">
        <v>453</v>
      </c>
      <c r="C533" s="17"/>
      <c r="D533" s="26">
        <v>0</v>
      </c>
      <c r="E533" s="21"/>
    </row>
    <row r="534" spans="1:5" x14ac:dyDescent="0.3">
      <c r="A534" s="5" t="s">
        <v>7</v>
      </c>
      <c r="C534" s="17"/>
      <c r="D534" s="26">
        <v>18870</v>
      </c>
      <c r="E534" s="21"/>
    </row>
    <row r="535" spans="1:5" x14ac:dyDescent="0.3">
      <c r="A535" s="5" t="s">
        <v>244</v>
      </c>
      <c r="C535" s="17"/>
      <c r="D535" s="26">
        <v>36630</v>
      </c>
      <c r="E535" s="21" t="s">
        <v>10</v>
      </c>
    </row>
    <row r="536" spans="1:5" x14ac:dyDescent="0.3">
      <c r="A536" s="3" t="s">
        <v>454</v>
      </c>
      <c r="C536" s="17"/>
      <c r="D536" s="26">
        <v>0</v>
      </c>
      <c r="E536" s="21"/>
    </row>
    <row r="537" spans="1:5" x14ac:dyDescent="0.3">
      <c r="A537" s="5" t="s">
        <v>455</v>
      </c>
      <c r="C537" s="17"/>
      <c r="D537" s="26">
        <v>39000</v>
      </c>
      <c r="E537" s="21"/>
    </row>
    <row r="538" spans="1:5" x14ac:dyDescent="0.3">
      <c r="A538" s="5" t="s">
        <v>456</v>
      </c>
      <c r="C538" s="17"/>
      <c r="D538" s="26">
        <v>57000</v>
      </c>
      <c r="E538" s="21"/>
    </row>
    <row r="539" spans="1:5" x14ac:dyDescent="0.3">
      <c r="A539" s="5" t="s">
        <v>457</v>
      </c>
      <c r="C539" s="17"/>
      <c r="D539" s="26">
        <v>74000</v>
      </c>
      <c r="E539" s="21"/>
    </row>
    <row r="540" spans="1:5" x14ac:dyDescent="0.3">
      <c r="A540" s="5" t="s">
        <v>458</v>
      </c>
      <c r="C540" s="17"/>
      <c r="D540" s="26">
        <v>99000</v>
      </c>
      <c r="E540" s="21"/>
    </row>
    <row r="541" spans="1:5" x14ac:dyDescent="0.3">
      <c r="A541" s="3" t="s">
        <v>459</v>
      </c>
      <c r="C541" s="17"/>
      <c r="D541" s="26">
        <v>0</v>
      </c>
      <c r="E541" s="21"/>
    </row>
    <row r="542" spans="1:5" x14ac:dyDescent="0.3">
      <c r="A542" s="5" t="s">
        <v>460</v>
      </c>
      <c r="C542" s="17"/>
      <c r="D542" s="26">
        <v>19000</v>
      </c>
      <c r="E542" s="21"/>
    </row>
    <row r="543" spans="1:5" x14ac:dyDescent="0.3">
      <c r="A543" s="5" t="s">
        <v>461</v>
      </c>
      <c r="C543" s="17"/>
      <c r="D543" s="26">
        <v>37000</v>
      </c>
      <c r="E543" s="21"/>
    </row>
    <row r="544" spans="1:5" x14ac:dyDescent="0.3">
      <c r="A544" s="5" t="s">
        <v>462</v>
      </c>
      <c r="C544" s="17"/>
      <c r="D544" s="26">
        <v>57000</v>
      </c>
      <c r="E544" s="21"/>
    </row>
    <row r="545" spans="1:6" x14ac:dyDescent="0.3">
      <c r="A545" s="5" t="s">
        <v>463</v>
      </c>
      <c r="C545" s="17"/>
      <c r="D545" s="26">
        <v>78144</v>
      </c>
      <c r="E545" s="21" t="s">
        <v>10</v>
      </c>
    </row>
    <row r="546" spans="1:6" x14ac:dyDescent="0.3">
      <c r="A546" s="3" t="s">
        <v>464</v>
      </c>
      <c r="C546" s="17"/>
      <c r="D546" s="26">
        <v>0</v>
      </c>
      <c r="E546" s="21"/>
    </row>
    <row r="547" spans="1:6" x14ac:dyDescent="0.3">
      <c r="A547" s="5" t="s">
        <v>126</v>
      </c>
      <c r="C547" s="17"/>
      <c r="D547" s="26">
        <v>12232</v>
      </c>
      <c r="E547" s="21"/>
    </row>
    <row r="548" spans="1:6" x14ac:dyDescent="0.3">
      <c r="A548" s="5" t="s">
        <v>123</v>
      </c>
      <c r="C548" s="17"/>
      <c r="D548" s="26">
        <v>32190</v>
      </c>
      <c r="E548" s="21"/>
    </row>
    <row r="549" spans="1:6" x14ac:dyDescent="0.3">
      <c r="A549" s="3" t="s">
        <v>465</v>
      </c>
      <c r="C549" s="17"/>
      <c r="D549" s="26">
        <v>0</v>
      </c>
      <c r="E549" s="21"/>
    </row>
    <row r="550" spans="1:6" x14ac:dyDescent="0.3">
      <c r="A550" s="5" t="s">
        <v>126</v>
      </c>
      <c r="C550" s="17"/>
      <c r="D550" s="26">
        <v>10461.75</v>
      </c>
      <c r="E550" s="21"/>
    </row>
    <row r="551" spans="1:6" x14ac:dyDescent="0.3">
      <c r="A551" s="7" t="s">
        <v>466</v>
      </c>
      <c r="C551" s="17"/>
      <c r="D551" s="25">
        <v>9956.7000000000007</v>
      </c>
      <c r="E551" s="24" t="s">
        <v>111</v>
      </c>
    </row>
    <row r="552" spans="1:6" x14ac:dyDescent="0.3">
      <c r="A552" s="5" t="s">
        <v>123</v>
      </c>
      <c r="C552" s="17"/>
      <c r="D552" s="26">
        <v>29000</v>
      </c>
      <c r="E552" s="21"/>
      <c r="F552" t="s">
        <v>42</v>
      </c>
    </row>
    <row r="553" spans="1:6" x14ac:dyDescent="0.3">
      <c r="A553" s="7" t="s">
        <v>467</v>
      </c>
      <c r="C553" s="17"/>
      <c r="D553" s="25">
        <v>25000</v>
      </c>
      <c r="E553" s="24" t="s">
        <v>111</v>
      </c>
    </row>
    <row r="554" spans="1:6" x14ac:dyDescent="0.3">
      <c r="A554" s="3" t="s">
        <v>468</v>
      </c>
      <c r="C554" s="17"/>
      <c r="D554" s="26">
        <v>0</v>
      </c>
      <c r="E554" s="21"/>
    </row>
    <row r="555" spans="1:6" x14ac:dyDescent="0.3">
      <c r="A555" s="5" t="s">
        <v>469</v>
      </c>
      <c r="C555" s="17"/>
      <c r="D555" s="26">
        <v>72000</v>
      </c>
      <c r="E555" s="21"/>
    </row>
    <row r="556" spans="1:6" x14ac:dyDescent="0.3">
      <c r="A556" s="5" t="s">
        <v>470</v>
      </c>
      <c r="C556" s="17"/>
      <c r="D556" s="26">
        <v>92000</v>
      </c>
      <c r="E556" s="21"/>
    </row>
    <row r="557" spans="1:6" x14ac:dyDescent="0.3">
      <c r="A557" s="3" t="s">
        <v>471</v>
      </c>
      <c r="C557" s="17"/>
      <c r="D557" s="26">
        <v>0</v>
      </c>
      <c r="E557" s="21"/>
    </row>
    <row r="558" spans="1:6" x14ac:dyDescent="0.3">
      <c r="A558" s="5" t="s">
        <v>472</v>
      </c>
      <c r="C558" s="17"/>
      <c r="D558" s="26">
        <v>65934</v>
      </c>
      <c r="E558" s="21" t="s">
        <v>10</v>
      </c>
    </row>
    <row r="559" spans="1:6" x14ac:dyDescent="0.3">
      <c r="A559" s="5" t="s">
        <v>473</v>
      </c>
      <c r="C559" s="17"/>
      <c r="D559" s="26">
        <v>86000</v>
      </c>
      <c r="E559" s="21"/>
    </row>
    <row r="560" spans="1:6" x14ac:dyDescent="0.3">
      <c r="A560" s="5" t="s">
        <v>474</v>
      </c>
      <c r="C560" s="17"/>
      <c r="D560" s="26">
        <v>27000</v>
      </c>
      <c r="E560" s="21"/>
    </row>
    <row r="561" spans="1:5" x14ac:dyDescent="0.3">
      <c r="A561" s="5" t="s">
        <v>475</v>
      </c>
      <c r="C561" s="17"/>
      <c r="D561" s="26">
        <v>36500</v>
      </c>
      <c r="E561" s="21"/>
    </row>
    <row r="562" spans="1:5" x14ac:dyDescent="0.3">
      <c r="A562" s="3" t="s">
        <v>476</v>
      </c>
      <c r="C562" s="17"/>
      <c r="E562" s="21"/>
    </row>
    <row r="563" spans="1:5" x14ac:dyDescent="0.3">
      <c r="A563" s="5" t="s">
        <v>174</v>
      </c>
      <c r="C563" s="17"/>
      <c r="D563" s="26">
        <v>8900</v>
      </c>
      <c r="E563" s="21"/>
    </row>
    <row r="564" spans="1:5" x14ac:dyDescent="0.3">
      <c r="A564" s="7" t="s">
        <v>311</v>
      </c>
      <c r="C564" s="17"/>
      <c r="D564" s="25">
        <v>8500</v>
      </c>
      <c r="E564" s="24" t="s">
        <v>111</v>
      </c>
    </row>
    <row r="565" spans="1:5" x14ac:dyDescent="0.3">
      <c r="A565" s="3" t="s">
        <v>477</v>
      </c>
      <c r="C565" s="17"/>
      <c r="D565" s="26">
        <v>0</v>
      </c>
      <c r="E565" s="21"/>
    </row>
    <row r="566" spans="1:5" x14ac:dyDescent="0.3">
      <c r="A566" s="5" t="s">
        <v>478</v>
      </c>
      <c r="C566" s="17"/>
      <c r="D566" s="26">
        <v>12232</v>
      </c>
      <c r="E566" s="21"/>
    </row>
    <row r="567" spans="1:5" x14ac:dyDescent="0.3">
      <c r="A567" s="5" t="s">
        <v>479</v>
      </c>
      <c r="C567" s="17"/>
      <c r="D567" s="26">
        <v>26717.7</v>
      </c>
      <c r="E567" s="21" t="s">
        <v>10</v>
      </c>
    </row>
    <row r="568" spans="1:5" x14ac:dyDescent="0.3">
      <c r="A568" s="3" t="s">
        <v>480</v>
      </c>
      <c r="C568" s="17"/>
      <c r="D568" s="26">
        <v>0</v>
      </c>
      <c r="E568" s="21"/>
    </row>
    <row r="569" spans="1:5" x14ac:dyDescent="0.3">
      <c r="A569" s="5" t="s">
        <v>481</v>
      </c>
      <c r="C569" s="17"/>
      <c r="D569" s="26">
        <v>18315</v>
      </c>
      <c r="E569" s="21"/>
    </row>
    <row r="570" spans="1:5" x14ac:dyDescent="0.3">
      <c r="A570" s="5" t="s">
        <v>482</v>
      </c>
      <c r="C570" s="17"/>
      <c r="D570" s="26">
        <v>79000</v>
      </c>
      <c r="E570" s="21"/>
    </row>
    <row r="571" spans="1:5" x14ac:dyDescent="0.3">
      <c r="A571" s="3" t="s">
        <v>483</v>
      </c>
      <c r="C571" s="17"/>
      <c r="D571" s="26">
        <v>0</v>
      </c>
      <c r="E571" s="21"/>
    </row>
    <row r="572" spans="1:5" x14ac:dyDescent="0.3">
      <c r="A572" s="5" t="s">
        <v>484</v>
      </c>
      <c r="C572" s="17"/>
      <c r="D572" s="26">
        <v>30580.5</v>
      </c>
      <c r="E572" s="21" t="s">
        <v>10</v>
      </c>
    </row>
    <row r="573" spans="1:5" x14ac:dyDescent="0.3">
      <c r="A573" s="3" t="s">
        <v>485</v>
      </c>
      <c r="C573" s="17"/>
      <c r="D573" s="26">
        <v>80475</v>
      </c>
      <c r="E573" s="21"/>
    </row>
    <row r="574" spans="1:5" x14ac:dyDescent="0.3">
      <c r="A574" s="3" t="s">
        <v>486</v>
      </c>
      <c r="C574" s="17"/>
      <c r="D574" s="26">
        <v>30580.5</v>
      </c>
      <c r="E574" s="21" t="s">
        <v>42</v>
      </c>
    </row>
    <row r="575" spans="1:5" x14ac:dyDescent="0.3">
      <c r="A575" s="3" t="s">
        <v>487</v>
      </c>
      <c r="C575" s="17"/>
      <c r="D575" s="26">
        <v>30580.5</v>
      </c>
      <c r="E575" s="21" t="s">
        <v>42</v>
      </c>
    </row>
    <row r="576" spans="1:5" x14ac:dyDescent="0.3">
      <c r="A576" s="3" t="s">
        <v>488</v>
      </c>
      <c r="C576" s="17"/>
      <c r="D576" s="26">
        <v>30580.5</v>
      </c>
      <c r="E576" s="21" t="s">
        <v>42</v>
      </c>
    </row>
    <row r="577" spans="1:5" x14ac:dyDescent="0.3">
      <c r="A577" s="3" t="s">
        <v>489</v>
      </c>
      <c r="C577" s="17"/>
      <c r="D577" s="26">
        <v>0</v>
      </c>
      <c r="E577" s="21"/>
    </row>
    <row r="578" spans="1:5" x14ac:dyDescent="0.3">
      <c r="A578" s="5" t="s">
        <v>7</v>
      </c>
      <c r="C578" s="17"/>
      <c r="D578" s="26">
        <v>12232</v>
      </c>
      <c r="E578" s="21"/>
    </row>
    <row r="579" spans="1:5" x14ac:dyDescent="0.3">
      <c r="A579" s="5" t="s">
        <v>171</v>
      </c>
      <c r="C579" s="17"/>
      <c r="D579" s="26">
        <v>27000</v>
      </c>
      <c r="E579" s="21" t="s">
        <v>10</v>
      </c>
    </row>
    <row r="580" spans="1:5" x14ac:dyDescent="0.3">
      <c r="A580" s="3" t="s">
        <v>490</v>
      </c>
      <c r="C580" s="17"/>
      <c r="D580" s="26">
        <v>0</v>
      </c>
      <c r="E580" s="21"/>
    </row>
    <row r="581" spans="1:5" x14ac:dyDescent="0.3">
      <c r="A581" s="8" t="s">
        <v>491</v>
      </c>
      <c r="B581" s="14"/>
      <c r="C581" s="19"/>
      <c r="D581" s="25">
        <v>27000</v>
      </c>
      <c r="E581" s="24"/>
    </row>
    <row r="582" spans="1:5" x14ac:dyDescent="0.3">
      <c r="A582" s="3" t="s">
        <v>492</v>
      </c>
      <c r="C582" s="17"/>
      <c r="D582" s="26">
        <v>0</v>
      </c>
      <c r="E582" s="21"/>
    </row>
    <row r="583" spans="1:5" x14ac:dyDescent="0.3">
      <c r="A583" s="5" t="s">
        <v>232</v>
      </c>
      <c r="C583" s="17"/>
      <c r="D583" s="26">
        <v>8900</v>
      </c>
      <c r="E583" s="21" t="s">
        <v>42</v>
      </c>
    </row>
    <row r="584" spans="1:5" x14ac:dyDescent="0.3">
      <c r="A584" s="7" t="s">
        <v>493</v>
      </c>
      <c r="C584" s="17"/>
      <c r="D584" s="25">
        <v>8500</v>
      </c>
      <c r="E584" s="24" t="s">
        <v>111</v>
      </c>
    </row>
    <row r="585" spans="1:5" x14ac:dyDescent="0.3">
      <c r="A585" s="3" t="s">
        <v>494</v>
      </c>
      <c r="C585" s="17"/>
      <c r="D585" s="31"/>
      <c r="E585" s="21"/>
    </row>
    <row r="586" spans="1:5" x14ac:dyDescent="0.3">
      <c r="A586" s="5" t="s">
        <v>372</v>
      </c>
      <c r="C586" s="17"/>
      <c r="D586" s="31">
        <v>8900</v>
      </c>
      <c r="E586" s="21"/>
    </row>
    <row r="587" spans="1:5" x14ac:dyDescent="0.3">
      <c r="A587" s="7" t="s">
        <v>493</v>
      </c>
      <c r="C587" s="17"/>
      <c r="D587" s="25">
        <v>8500</v>
      </c>
      <c r="E587" s="24" t="s">
        <v>111</v>
      </c>
    </row>
    <row r="588" spans="1:5" x14ac:dyDescent="0.3">
      <c r="A588" s="3" t="s">
        <v>495</v>
      </c>
      <c r="C588" s="17"/>
      <c r="D588" s="26">
        <v>0</v>
      </c>
      <c r="E588" s="21"/>
    </row>
    <row r="589" spans="1:5" x14ac:dyDescent="0.3">
      <c r="A589" s="5" t="s">
        <v>496</v>
      </c>
      <c r="C589" s="17"/>
      <c r="D589" s="26">
        <v>12232</v>
      </c>
      <c r="E589" s="21"/>
    </row>
    <row r="590" spans="1:5" x14ac:dyDescent="0.3">
      <c r="A590" s="7" t="s">
        <v>497</v>
      </c>
      <c r="C590" s="17"/>
      <c r="D590" s="25">
        <v>11500</v>
      </c>
      <c r="E590" s="24" t="s">
        <v>111</v>
      </c>
    </row>
    <row r="591" spans="1:5" x14ac:dyDescent="0.3">
      <c r="A591" s="3" t="s">
        <v>498</v>
      </c>
      <c r="C591" s="17"/>
      <c r="D591" s="26">
        <v>0</v>
      </c>
      <c r="E591" s="21"/>
    </row>
    <row r="592" spans="1:5" x14ac:dyDescent="0.3">
      <c r="A592" s="5" t="s">
        <v>499</v>
      </c>
      <c r="C592" s="17"/>
      <c r="D592" s="26">
        <v>15084.234</v>
      </c>
      <c r="E592" s="21" t="s">
        <v>10</v>
      </c>
    </row>
    <row r="593" spans="1:6" x14ac:dyDescent="0.3">
      <c r="A593" s="3" t="s">
        <v>500</v>
      </c>
      <c r="C593" s="17"/>
      <c r="D593" s="26">
        <v>0</v>
      </c>
      <c r="E593" s="21"/>
    </row>
    <row r="594" spans="1:6" x14ac:dyDescent="0.3">
      <c r="A594" s="5" t="s">
        <v>126</v>
      </c>
      <c r="C594" s="17"/>
      <c r="D594" s="26">
        <v>12232</v>
      </c>
      <c r="E594" s="21"/>
    </row>
    <row r="595" spans="1:6" x14ac:dyDescent="0.3">
      <c r="A595" s="3" t="s">
        <v>501</v>
      </c>
      <c r="C595" s="17"/>
      <c r="D595" s="26">
        <v>0</v>
      </c>
      <c r="E595" s="21"/>
    </row>
    <row r="596" spans="1:6" x14ac:dyDescent="0.3">
      <c r="A596" s="5" t="s">
        <v>502</v>
      </c>
      <c r="C596" s="17"/>
      <c r="D596" s="26">
        <v>28083</v>
      </c>
      <c r="E596" s="21" t="s">
        <v>10</v>
      </c>
    </row>
    <row r="597" spans="1:6" x14ac:dyDescent="0.3">
      <c r="A597" s="5" t="s">
        <v>503</v>
      </c>
      <c r="C597" s="17"/>
      <c r="D597" s="26">
        <v>40800</v>
      </c>
      <c r="E597" s="21"/>
    </row>
    <row r="598" spans="1:6" x14ac:dyDescent="0.3">
      <c r="A598" s="5" t="s">
        <v>504</v>
      </c>
      <c r="C598" s="17"/>
      <c r="D598" s="26">
        <v>78144</v>
      </c>
      <c r="E598" s="21" t="s">
        <v>10</v>
      </c>
    </row>
    <row r="599" spans="1:6" x14ac:dyDescent="0.3">
      <c r="A599" s="3" t="s">
        <v>505</v>
      </c>
      <c r="C599" s="17"/>
      <c r="E599" s="21"/>
    </row>
    <row r="600" spans="1:6" x14ac:dyDescent="0.3">
      <c r="A600" s="5" t="s">
        <v>232</v>
      </c>
      <c r="C600" s="17"/>
      <c r="D600" s="26">
        <v>8900</v>
      </c>
      <c r="E600" s="21"/>
      <c r="F600" t="s">
        <v>42</v>
      </c>
    </row>
    <row r="601" spans="1:6" x14ac:dyDescent="0.3">
      <c r="A601" s="7" t="s">
        <v>493</v>
      </c>
      <c r="B601" s="14"/>
      <c r="C601" s="19"/>
      <c r="D601" s="25">
        <v>8500</v>
      </c>
      <c r="E601" s="24"/>
    </row>
    <row r="602" spans="1:6" x14ac:dyDescent="0.3">
      <c r="A602" s="3" t="s">
        <v>506</v>
      </c>
      <c r="C602" s="17"/>
      <c r="D602" s="26">
        <v>0</v>
      </c>
      <c r="E602" s="21"/>
    </row>
    <row r="603" spans="1:6" x14ac:dyDescent="0.3">
      <c r="A603" s="5" t="s">
        <v>507</v>
      </c>
      <c r="C603" s="17"/>
      <c r="D603" s="26">
        <v>15000</v>
      </c>
      <c r="E603" s="21"/>
    </row>
    <row r="604" spans="1:6" x14ac:dyDescent="0.3">
      <c r="A604" s="5" t="s">
        <v>508</v>
      </c>
      <c r="C604" s="17"/>
      <c r="D604" s="26">
        <v>55000</v>
      </c>
      <c r="E604" s="21"/>
    </row>
    <row r="605" spans="1:6" x14ac:dyDescent="0.3">
      <c r="A605" s="3" t="s">
        <v>509</v>
      </c>
      <c r="C605" s="17"/>
      <c r="E605" s="21"/>
    </row>
    <row r="606" spans="1:6" x14ac:dyDescent="0.3">
      <c r="A606" s="5" t="s">
        <v>510</v>
      </c>
      <c r="B606">
        <v>8900</v>
      </c>
      <c r="C606" s="17"/>
      <c r="D606" s="26">
        <v>8900</v>
      </c>
      <c r="E606" s="21"/>
    </row>
    <row r="607" spans="1:6" x14ac:dyDescent="0.3">
      <c r="A607" s="7" t="s">
        <v>493</v>
      </c>
      <c r="B607" s="14"/>
      <c r="C607" s="19"/>
      <c r="D607" s="25">
        <v>8500</v>
      </c>
      <c r="E607" s="24"/>
    </row>
    <row r="608" spans="1:6" x14ac:dyDescent="0.3">
      <c r="A608" s="3" t="s">
        <v>511</v>
      </c>
      <c r="C608" s="17"/>
      <c r="D608" s="26">
        <v>0</v>
      </c>
      <c r="E608" s="21"/>
    </row>
    <row r="609" spans="1:6" x14ac:dyDescent="0.3">
      <c r="A609" s="5" t="s">
        <v>374</v>
      </c>
      <c r="C609" s="17"/>
      <c r="D609" s="26">
        <v>8900</v>
      </c>
      <c r="E609" s="21" t="s">
        <v>42</v>
      </c>
      <c r="F609" t="s">
        <v>42</v>
      </c>
    </row>
    <row r="610" spans="1:6" x14ac:dyDescent="0.3">
      <c r="A610" s="7" t="s">
        <v>493</v>
      </c>
      <c r="B610" s="14"/>
      <c r="C610" s="19"/>
      <c r="D610" s="25">
        <v>8500</v>
      </c>
      <c r="E610" s="24"/>
    </row>
    <row r="611" spans="1:6" x14ac:dyDescent="0.3">
      <c r="A611" s="3" t="s">
        <v>512</v>
      </c>
      <c r="C611" s="17"/>
      <c r="D611" s="26">
        <v>0</v>
      </c>
      <c r="E611" s="21"/>
    </row>
    <row r="612" spans="1:6" x14ac:dyDescent="0.3">
      <c r="A612" s="5" t="s">
        <v>513</v>
      </c>
      <c r="C612" s="17"/>
      <c r="D612" s="26">
        <v>79365</v>
      </c>
      <c r="E612" s="21"/>
    </row>
    <row r="613" spans="1:6" x14ac:dyDescent="0.3">
      <c r="A613" s="5" t="s">
        <v>514</v>
      </c>
      <c r="C613" s="17"/>
      <c r="D613" s="26">
        <v>133089</v>
      </c>
      <c r="E613" s="21"/>
    </row>
    <row r="614" spans="1:6" x14ac:dyDescent="0.3">
      <c r="A614" s="5" t="s">
        <v>515</v>
      </c>
      <c r="C614" s="17"/>
      <c r="D614" s="26">
        <v>219780</v>
      </c>
      <c r="E614" s="21"/>
    </row>
    <row r="615" spans="1:6" x14ac:dyDescent="0.3">
      <c r="A615" s="7" t="s">
        <v>516</v>
      </c>
      <c r="C615" s="17"/>
      <c r="D615" s="25">
        <v>366300</v>
      </c>
      <c r="E615" s="24"/>
    </row>
    <row r="616" spans="1:6" x14ac:dyDescent="0.3">
      <c r="A616" s="3" t="s">
        <v>517</v>
      </c>
      <c r="C616" s="17"/>
      <c r="D616" s="26">
        <v>0</v>
      </c>
      <c r="E616" s="21"/>
    </row>
    <row r="617" spans="1:6" x14ac:dyDescent="0.3">
      <c r="A617" s="5" t="s">
        <v>220</v>
      </c>
      <c r="C617" s="17"/>
      <c r="D617" s="26">
        <v>28000</v>
      </c>
      <c r="E617" s="21"/>
    </row>
    <row r="618" spans="1:6" x14ac:dyDescent="0.3">
      <c r="A618" s="5" t="s">
        <v>123</v>
      </c>
      <c r="C618" s="17"/>
      <c r="D618" s="26">
        <v>41000</v>
      </c>
      <c r="E618" s="21"/>
    </row>
    <row r="619" spans="1:6" x14ac:dyDescent="0.3">
      <c r="A619" s="3" t="s">
        <v>518</v>
      </c>
      <c r="C619" s="17"/>
      <c r="E619" s="21"/>
    </row>
    <row r="620" spans="1:6" x14ac:dyDescent="0.3">
      <c r="A620" s="5" t="s">
        <v>7</v>
      </c>
      <c r="C620" s="17"/>
      <c r="D620" s="26">
        <v>19314</v>
      </c>
      <c r="E620" s="21" t="s">
        <v>10</v>
      </c>
    </row>
    <row r="621" spans="1:6" x14ac:dyDescent="0.3">
      <c r="A621" s="5" t="s">
        <v>13</v>
      </c>
      <c r="C621" s="17"/>
      <c r="D621" s="26">
        <v>40237.5</v>
      </c>
      <c r="E621" s="21" t="s">
        <v>10</v>
      </c>
    </row>
    <row r="622" spans="1:6" x14ac:dyDescent="0.3">
      <c r="A622" s="3" t="s">
        <v>519</v>
      </c>
      <c r="C622" s="17"/>
      <c r="D622" s="26">
        <v>0</v>
      </c>
      <c r="E622" s="21"/>
    </row>
    <row r="623" spans="1:6" x14ac:dyDescent="0.3">
      <c r="A623" s="5" t="s">
        <v>520</v>
      </c>
      <c r="C623" s="17"/>
      <c r="D623" s="26">
        <v>58608</v>
      </c>
      <c r="E623" s="21" t="s">
        <v>10</v>
      </c>
    </row>
    <row r="624" spans="1:6" x14ac:dyDescent="0.3">
      <c r="A624" s="5" t="s">
        <v>521</v>
      </c>
      <c r="C624" s="17"/>
      <c r="D624" s="26">
        <v>67155</v>
      </c>
      <c r="E624" s="21" t="s">
        <v>10</v>
      </c>
    </row>
    <row r="625" spans="1:5" x14ac:dyDescent="0.3">
      <c r="A625" s="5" t="s">
        <v>522</v>
      </c>
      <c r="C625" s="17"/>
      <c r="D625" s="26">
        <v>78144</v>
      </c>
      <c r="E625" s="21"/>
    </row>
    <row r="626" spans="1:5" x14ac:dyDescent="0.3">
      <c r="A626" s="5" t="s">
        <v>356</v>
      </c>
      <c r="C626" s="17"/>
      <c r="D626" s="26">
        <v>150000</v>
      </c>
      <c r="E626" s="21"/>
    </row>
    <row r="627" spans="1:5" x14ac:dyDescent="0.3">
      <c r="A627" s="5" t="s">
        <v>622</v>
      </c>
      <c r="C627" s="17"/>
      <c r="D627" s="26">
        <v>210000</v>
      </c>
      <c r="E627" s="21"/>
    </row>
    <row r="628" spans="1:5" x14ac:dyDescent="0.3">
      <c r="A628" s="3" t="s">
        <v>523</v>
      </c>
      <c r="C628" s="17"/>
      <c r="D628" s="26">
        <v>0</v>
      </c>
      <c r="E628" s="21"/>
    </row>
    <row r="629" spans="1:5" x14ac:dyDescent="0.3">
      <c r="A629" s="5" t="s">
        <v>524</v>
      </c>
      <c r="C629" s="17"/>
      <c r="D629" s="26">
        <v>12232</v>
      </c>
      <c r="E629" s="21"/>
    </row>
    <row r="630" spans="1:5" x14ac:dyDescent="0.3">
      <c r="A630" s="5" t="s">
        <v>525</v>
      </c>
      <c r="C630" s="17"/>
      <c r="D630" s="26">
        <v>27000</v>
      </c>
      <c r="E630" s="21"/>
    </row>
    <row r="631" spans="1:5" x14ac:dyDescent="0.3">
      <c r="A631" s="3" t="s">
        <v>526</v>
      </c>
      <c r="C631" s="17"/>
      <c r="D631" s="26">
        <v>0</v>
      </c>
      <c r="E631" s="21"/>
    </row>
    <row r="632" spans="1:5" x14ac:dyDescent="0.3">
      <c r="A632" s="5" t="s">
        <v>527</v>
      </c>
      <c r="C632" s="17"/>
      <c r="D632" s="26">
        <v>32000</v>
      </c>
      <c r="E632" s="21"/>
    </row>
    <row r="633" spans="1:5" x14ac:dyDescent="0.3">
      <c r="A633" s="5" t="s">
        <v>528</v>
      </c>
      <c r="C633" s="17"/>
      <c r="D633" s="26">
        <v>59000</v>
      </c>
      <c r="E633" s="21"/>
    </row>
    <row r="634" spans="1:5" x14ac:dyDescent="0.3">
      <c r="A634" s="3" t="s">
        <v>529</v>
      </c>
      <c r="C634" s="17"/>
      <c r="D634" s="26">
        <v>0</v>
      </c>
      <c r="E634" s="21"/>
    </row>
    <row r="635" spans="1:5" x14ac:dyDescent="0.3">
      <c r="A635" s="5" t="s">
        <v>530</v>
      </c>
      <c r="C635" s="17"/>
      <c r="D635" s="26">
        <v>59000</v>
      </c>
      <c r="E635" s="21"/>
    </row>
    <row r="636" spans="1:5" x14ac:dyDescent="0.3">
      <c r="A636" s="5" t="s">
        <v>348</v>
      </c>
      <c r="C636" s="17"/>
      <c r="D636" s="26">
        <v>72000</v>
      </c>
      <c r="E636" s="21"/>
    </row>
    <row r="637" spans="1:5" x14ac:dyDescent="0.3">
      <c r="A637" s="5" t="s">
        <v>531</v>
      </c>
      <c r="C637" s="17"/>
      <c r="D637" s="26">
        <v>104000</v>
      </c>
      <c r="E637" s="21"/>
    </row>
    <row r="638" spans="1:5" x14ac:dyDescent="0.3">
      <c r="A638" s="5" t="s">
        <v>532</v>
      </c>
      <c r="C638" s="17"/>
      <c r="D638" s="26">
        <v>121000</v>
      </c>
      <c r="E638" s="21"/>
    </row>
    <row r="639" spans="1:5" x14ac:dyDescent="0.3">
      <c r="A639" s="3" t="s">
        <v>533</v>
      </c>
      <c r="C639" s="17"/>
      <c r="D639" s="26" t="s">
        <v>42</v>
      </c>
      <c r="E639" s="21"/>
    </row>
    <row r="640" spans="1:5" x14ac:dyDescent="0.3">
      <c r="A640" s="5" t="s">
        <v>534</v>
      </c>
      <c r="C640" s="17"/>
      <c r="D640" s="26">
        <v>21000</v>
      </c>
      <c r="E640" s="21"/>
    </row>
    <row r="641" spans="1:5" x14ac:dyDescent="0.3">
      <c r="A641" s="5" t="s">
        <v>535</v>
      </c>
      <c r="C641" s="17"/>
      <c r="D641" s="26">
        <v>45000</v>
      </c>
      <c r="E641" s="21"/>
    </row>
    <row r="642" spans="1:5" x14ac:dyDescent="0.3">
      <c r="A642" s="5" t="s">
        <v>536</v>
      </c>
      <c r="C642" s="17"/>
      <c r="D642" s="26">
        <v>75000</v>
      </c>
      <c r="E642" s="21"/>
    </row>
    <row r="643" spans="1:5" x14ac:dyDescent="0.3">
      <c r="A643" s="5" t="s">
        <v>537</v>
      </c>
      <c r="C643" s="17"/>
      <c r="D643" s="26">
        <v>99000</v>
      </c>
      <c r="E643" s="21"/>
    </row>
    <row r="644" spans="1:5" x14ac:dyDescent="0.3">
      <c r="A644" s="3" t="s">
        <v>538</v>
      </c>
      <c r="C644" s="17"/>
      <c r="D644" s="26">
        <v>0</v>
      </c>
      <c r="E644" s="21"/>
    </row>
    <row r="645" spans="1:5" x14ac:dyDescent="0.3">
      <c r="A645" s="5" t="s">
        <v>539</v>
      </c>
      <c r="C645" s="17"/>
      <c r="D645" s="26">
        <v>18000</v>
      </c>
      <c r="E645" s="21"/>
    </row>
    <row r="646" spans="1:5" x14ac:dyDescent="0.3">
      <c r="A646" s="5" t="s">
        <v>540</v>
      </c>
      <c r="C646" s="17"/>
      <c r="D646" s="26">
        <v>76000</v>
      </c>
      <c r="E646" s="21"/>
    </row>
    <row r="647" spans="1:5" x14ac:dyDescent="0.3">
      <c r="A647" s="3" t="s">
        <v>541</v>
      </c>
      <c r="C647" s="17"/>
      <c r="D647" s="26">
        <v>0</v>
      </c>
      <c r="E647" s="21"/>
    </row>
    <row r="648" spans="1:5" x14ac:dyDescent="0.3">
      <c r="A648" s="5" t="s">
        <v>126</v>
      </c>
      <c r="C648" s="17"/>
      <c r="D648" s="26">
        <v>8900</v>
      </c>
      <c r="E648" s="21"/>
    </row>
    <row r="649" spans="1:5" x14ac:dyDescent="0.3">
      <c r="A649" s="7" t="s">
        <v>542</v>
      </c>
      <c r="C649" s="17"/>
      <c r="D649" s="25">
        <v>8500</v>
      </c>
      <c r="E649" s="24" t="s">
        <v>111</v>
      </c>
    </row>
    <row r="650" spans="1:5" x14ac:dyDescent="0.3">
      <c r="A650" s="3" t="s">
        <v>543</v>
      </c>
      <c r="B650" s="30"/>
      <c r="C650" s="17"/>
      <c r="D650" s="31"/>
      <c r="E650" s="21"/>
    </row>
    <row r="651" spans="1:5" x14ac:dyDescent="0.3">
      <c r="A651" s="5" t="s">
        <v>61</v>
      </c>
      <c r="B651" s="30"/>
      <c r="C651" s="17"/>
      <c r="D651" s="31">
        <v>8900</v>
      </c>
      <c r="E651" s="21"/>
    </row>
    <row r="652" spans="1:5" x14ac:dyDescent="0.3">
      <c r="A652" s="7" t="s">
        <v>493</v>
      </c>
      <c r="C652" s="17"/>
      <c r="D652" s="25">
        <v>8500</v>
      </c>
      <c r="E652" s="24"/>
    </row>
    <row r="653" spans="1:5" x14ac:dyDescent="0.3">
      <c r="A653" s="3" t="s">
        <v>544</v>
      </c>
      <c r="B653" s="30"/>
      <c r="C653" s="17"/>
      <c r="D653" s="31"/>
      <c r="E653" s="21"/>
    </row>
    <row r="654" spans="1:5" x14ac:dyDescent="0.3">
      <c r="A654" s="5" t="s">
        <v>61</v>
      </c>
      <c r="B654" s="30"/>
      <c r="C654" s="17"/>
      <c r="D654" s="31">
        <v>8900</v>
      </c>
      <c r="E654" s="21"/>
    </row>
    <row r="655" spans="1:5" x14ac:dyDescent="0.3">
      <c r="A655" s="7" t="s">
        <v>493</v>
      </c>
      <c r="C655" s="17"/>
      <c r="D655" s="25">
        <v>8500</v>
      </c>
      <c r="E655" s="24"/>
    </row>
    <row r="656" spans="1:5" x14ac:dyDescent="0.3">
      <c r="A656" s="3" t="s">
        <v>545</v>
      </c>
      <c r="B656" s="30"/>
      <c r="C656" s="17"/>
      <c r="D656" s="31"/>
      <c r="E656" s="21"/>
    </row>
    <row r="657" spans="1:5" x14ac:dyDescent="0.3">
      <c r="A657" s="5" t="s">
        <v>174</v>
      </c>
      <c r="B657" s="30"/>
      <c r="C657" s="17"/>
      <c r="D657" s="31">
        <v>9900</v>
      </c>
      <c r="E657" s="21"/>
    </row>
    <row r="658" spans="1:5" x14ac:dyDescent="0.3">
      <c r="A658" s="7" t="s">
        <v>493</v>
      </c>
      <c r="C658" s="17"/>
      <c r="D658" s="25">
        <v>9500</v>
      </c>
      <c r="E658" s="24"/>
    </row>
    <row r="659" spans="1:5" x14ac:dyDescent="0.3">
      <c r="A659" s="3" t="s">
        <v>546</v>
      </c>
      <c r="C659" s="17"/>
      <c r="E659" s="21"/>
    </row>
    <row r="660" spans="1:5" x14ac:dyDescent="0.3">
      <c r="A660" s="5" t="s">
        <v>547</v>
      </c>
      <c r="C660" s="17"/>
      <c r="D660" s="26">
        <v>12232</v>
      </c>
      <c r="E660" s="21"/>
    </row>
    <row r="661" spans="1:5" x14ac:dyDescent="0.3">
      <c r="A661" s="5" t="s">
        <v>548</v>
      </c>
      <c r="C661" s="17"/>
      <c r="D661" s="26">
        <v>27000</v>
      </c>
      <c r="E661" s="21"/>
    </row>
    <row r="662" spans="1:5" x14ac:dyDescent="0.3">
      <c r="A662" s="3" t="s">
        <v>549</v>
      </c>
      <c r="C662" s="17"/>
      <c r="D662" s="26" t="s">
        <v>42</v>
      </c>
      <c r="E662" s="21"/>
    </row>
    <row r="663" spans="1:5" x14ac:dyDescent="0.3">
      <c r="A663" s="5" t="s">
        <v>61</v>
      </c>
      <c r="C663" s="17"/>
      <c r="D663" s="26">
        <v>12232</v>
      </c>
      <c r="E663" s="21"/>
    </row>
    <row r="664" spans="1:5" x14ac:dyDescent="0.3">
      <c r="A664" s="5" t="s">
        <v>227</v>
      </c>
      <c r="C664" s="17"/>
      <c r="D664" s="26">
        <v>27000</v>
      </c>
      <c r="E664" s="21"/>
    </row>
    <row r="665" spans="1:5" x14ac:dyDescent="0.3">
      <c r="A665" s="3" t="s">
        <v>550</v>
      </c>
      <c r="C665" s="17"/>
      <c r="D665" s="26">
        <v>0</v>
      </c>
      <c r="E665" s="21"/>
    </row>
    <row r="666" spans="1:5" x14ac:dyDescent="0.3">
      <c r="A666" s="5" t="s">
        <v>7</v>
      </c>
      <c r="C666" s="17"/>
      <c r="D666" s="26">
        <v>12232</v>
      </c>
      <c r="E666" s="21"/>
    </row>
    <row r="667" spans="1:5" x14ac:dyDescent="0.3">
      <c r="A667" s="5" t="s">
        <v>551</v>
      </c>
      <c r="C667" s="17"/>
      <c r="D667" s="26">
        <v>27000</v>
      </c>
      <c r="E667" s="21"/>
    </row>
    <row r="668" spans="1:5" x14ac:dyDescent="0.3">
      <c r="A668" s="5" t="s">
        <v>552</v>
      </c>
      <c r="C668" s="17"/>
      <c r="D668" s="26">
        <v>36500</v>
      </c>
      <c r="E668" s="21"/>
    </row>
    <row r="669" spans="1:5" x14ac:dyDescent="0.3">
      <c r="A669" s="5" t="s">
        <v>553</v>
      </c>
      <c r="C669" s="17"/>
      <c r="D669" s="26">
        <v>49000</v>
      </c>
      <c r="E669" s="21"/>
    </row>
    <row r="670" spans="1:5" x14ac:dyDescent="0.3">
      <c r="A670" s="3" t="s">
        <v>554</v>
      </c>
      <c r="C670" s="17"/>
      <c r="D670" s="26">
        <v>0</v>
      </c>
      <c r="E670" s="21"/>
    </row>
    <row r="671" spans="1:5" x14ac:dyDescent="0.3">
      <c r="A671" s="5" t="s">
        <v>7</v>
      </c>
      <c r="C671" s="17"/>
      <c r="D671" s="26">
        <v>12232</v>
      </c>
      <c r="E671" s="21"/>
    </row>
    <row r="672" spans="1:5" x14ac:dyDescent="0.3">
      <c r="A672" s="5" t="s">
        <v>555</v>
      </c>
      <c r="C672" s="17"/>
      <c r="D672" s="26">
        <v>27000</v>
      </c>
      <c r="E672" s="21"/>
    </row>
    <row r="673" spans="1:5" x14ac:dyDescent="0.3">
      <c r="A673" s="3" t="s">
        <v>556</v>
      </c>
      <c r="C673" s="17"/>
      <c r="D673" s="26">
        <v>0</v>
      </c>
      <c r="E673" s="21"/>
    </row>
    <row r="674" spans="1:5" x14ac:dyDescent="0.3">
      <c r="A674" s="5" t="s">
        <v>557</v>
      </c>
      <c r="C674" s="17"/>
      <c r="D674" s="26">
        <v>8900</v>
      </c>
      <c r="E674" s="21" t="s">
        <v>42</v>
      </c>
    </row>
    <row r="675" spans="1:5" x14ac:dyDescent="0.3">
      <c r="A675" s="7" t="s">
        <v>493</v>
      </c>
      <c r="B675" s="14"/>
      <c r="C675" s="19"/>
      <c r="D675" s="25">
        <v>8500</v>
      </c>
      <c r="E675" s="21"/>
    </row>
    <row r="676" spans="1:5" x14ac:dyDescent="0.3">
      <c r="A676" s="3" t="s">
        <v>558</v>
      </c>
      <c r="C676" s="17"/>
      <c r="D676" s="26">
        <v>0</v>
      </c>
      <c r="E676" s="21"/>
    </row>
    <row r="677" spans="1:5" x14ac:dyDescent="0.3">
      <c r="A677" s="5" t="s">
        <v>559</v>
      </c>
      <c r="C677" s="17"/>
      <c r="D677" s="26">
        <v>8900</v>
      </c>
      <c r="E677" s="21" t="s">
        <v>42</v>
      </c>
    </row>
    <row r="678" spans="1:5" x14ac:dyDescent="0.3">
      <c r="A678" s="7" t="s">
        <v>493</v>
      </c>
      <c r="B678" s="14"/>
      <c r="C678" s="19"/>
      <c r="D678" s="25">
        <v>8500</v>
      </c>
      <c r="E678" s="21"/>
    </row>
    <row r="679" spans="1:5" x14ac:dyDescent="0.3">
      <c r="A679" s="3" t="s">
        <v>560</v>
      </c>
      <c r="C679" s="17"/>
      <c r="D679" s="26">
        <v>0</v>
      </c>
      <c r="E679" s="21"/>
    </row>
    <row r="680" spans="1:5" x14ac:dyDescent="0.3">
      <c r="A680" s="5" t="s">
        <v>310</v>
      </c>
      <c r="C680" s="17"/>
      <c r="D680" s="26">
        <v>12232</v>
      </c>
      <c r="E680" s="21"/>
    </row>
    <row r="681" spans="1:5" x14ac:dyDescent="0.3">
      <c r="A681" s="3" t="s">
        <v>561</v>
      </c>
      <c r="C681" s="17"/>
      <c r="D681" s="26">
        <v>0</v>
      </c>
      <c r="E681" s="21"/>
    </row>
    <row r="682" spans="1:5" x14ac:dyDescent="0.3">
      <c r="A682" s="5" t="s">
        <v>562</v>
      </c>
      <c r="C682" s="17"/>
      <c r="D682" s="26">
        <v>12323</v>
      </c>
      <c r="E682" s="21" t="s">
        <v>10</v>
      </c>
    </row>
    <row r="683" spans="1:5" x14ac:dyDescent="0.3">
      <c r="A683" s="5" t="s">
        <v>563</v>
      </c>
      <c r="C683" s="17"/>
      <c r="D683" s="26">
        <v>27000</v>
      </c>
      <c r="E683" s="21"/>
    </row>
    <row r="684" spans="1:5" x14ac:dyDescent="0.3">
      <c r="A684" s="3" t="s">
        <v>564</v>
      </c>
      <c r="C684" s="17"/>
      <c r="D684" s="26">
        <v>0</v>
      </c>
      <c r="E684" s="21"/>
    </row>
    <row r="685" spans="1:5" x14ac:dyDescent="0.3">
      <c r="A685" s="5" t="s">
        <v>174</v>
      </c>
      <c r="C685" s="17"/>
      <c r="D685" s="26">
        <v>8900</v>
      </c>
      <c r="E685" s="21"/>
    </row>
    <row r="686" spans="1:5" x14ac:dyDescent="0.3">
      <c r="A686" s="5"/>
      <c r="C686" s="20"/>
      <c r="E686" s="21"/>
    </row>
    <row r="687" spans="1:5" x14ac:dyDescent="0.3">
      <c r="A687" s="9" t="s">
        <v>565</v>
      </c>
      <c r="C687" s="20"/>
      <c r="E687" s="21"/>
    </row>
    <row r="688" spans="1:5" x14ac:dyDescent="0.3">
      <c r="A688" s="3" t="s">
        <v>566</v>
      </c>
      <c r="C688" s="20"/>
      <c r="D688" s="26">
        <v>49000</v>
      </c>
      <c r="E688" s="21"/>
    </row>
    <row r="689" spans="1:5" x14ac:dyDescent="0.3">
      <c r="A689" s="3" t="s">
        <v>567</v>
      </c>
      <c r="C689" s="20"/>
      <c r="D689" s="26">
        <v>27000</v>
      </c>
      <c r="E689" s="21" t="s">
        <v>10</v>
      </c>
    </row>
    <row r="690" spans="1:5" x14ac:dyDescent="0.3">
      <c r="A690" s="3" t="s">
        <v>568</v>
      </c>
      <c r="C690" s="20"/>
      <c r="D690" s="26">
        <v>86000</v>
      </c>
      <c r="E690" s="21" t="s">
        <v>42</v>
      </c>
    </row>
    <row r="691" spans="1:5" x14ac:dyDescent="0.3">
      <c r="A691" s="3" t="s">
        <v>569</v>
      </c>
      <c r="C691" s="20"/>
      <c r="D691" s="26">
        <v>59000</v>
      </c>
      <c r="E691" s="21"/>
    </row>
    <row r="692" spans="1:5" x14ac:dyDescent="0.3">
      <c r="A692" s="3" t="s">
        <v>570</v>
      </c>
      <c r="C692" s="20"/>
      <c r="D692" s="26">
        <v>79254</v>
      </c>
      <c r="E692" s="21" t="s">
        <v>10</v>
      </c>
    </row>
    <row r="693" spans="1:5" x14ac:dyDescent="0.3">
      <c r="A693" s="3" t="s">
        <v>571</v>
      </c>
      <c r="C693" s="20"/>
      <c r="D693" s="26">
        <v>75000</v>
      </c>
      <c r="E693" s="21"/>
    </row>
    <row r="694" spans="1:5" x14ac:dyDescent="0.3">
      <c r="A694" s="3" t="s">
        <v>572</v>
      </c>
      <c r="C694" s="20"/>
      <c r="D694" s="26">
        <v>80000</v>
      </c>
      <c r="E694" s="21"/>
    </row>
    <row r="695" spans="1:5" x14ac:dyDescent="0.3">
      <c r="A695" s="3" t="s">
        <v>573</v>
      </c>
      <c r="C695" s="20"/>
      <c r="D695" s="26">
        <v>44000</v>
      </c>
      <c r="E695" s="21"/>
    </row>
    <row r="696" spans="1:5" x14ac:dyDescent="0.3">
      <c r="A696" s="3" t="s">
        <v>574</v>
      </c>
      <c r="C696" s="20"/>
      <c r="D696" s="26">
        <v>36000</v>
      </c>
      <c r="E696" s="21"/>
    </row>
    <row r="697" spans="1:5" x14ac:dyDescent="0.3">
      <c r="A697" s="3" t="s">
        <v>575</v>
      </c>
      <c r="C697" s="20"/>
      <c r="D697" s="26">
        <v>36000</v>
      </c>
      <c r="E697" s="21"/>
    </row>
    <row r="698" spans="1:5" x14ac:dyDescent="0.3">
      <c r="A698" s="3" t="s">
        <v>576</v>
      </c>
      <c r="C698" s="20"/>
      <c r="D698" s="26">
        <v>36000</v>
      </c>
      <c r="E698" s="21"/>
    </row>
    <row r="699" spans="1:5" x14ac:dyDescent="0.3">
      <c r="A699" s="3" t="s">
        <v>577</v>
      </c>
      <c r="C699" s="20"/>
      <c r="D699" s="26">
        <v>36000</v>
      </c>
      <c r="E699" s="21"/>
    </row>
    <row r="700" spans="1:5" x14ac:dyDescent="0.3">
      <c r="A700" s="3" t="s">
        <v>578</v>
      </c>
      <c r="C700" s="20"/>
      <c r="D700" s="26">
        <v>36000</v>
      </c>
      <c r="E700" s="21" t="s">
        <v>10</v>
      </c>
    </row>
    <row r="701" spans="1:5" x14ac:dyDescent="0.3">
      <c r="A701" s="3" t="s">
        <v>579</v>
      </c>
      <c r="C701" s="20"/>
      <c r="D701" s="26">
        <v>44000</v>
      </c>
      <c r="E701" s="21"/>
    </row>
    <row r="702" spans="1:5" x14ac:dyDescent="0.3">
      <c r="A702" s="3" t="s">
        <v>580</v>
      </c>
      <c r="C702" s="20"/>
      <c r="D702" s="26">
        <v>44000</v>
      </c>
      <c r="E702" s="21"/>
    </row>
    <row r="703" spans="1:5" x14ac:dyDescent="0.3">
      <c r="A703" s="3" t="s">
        <v>581</v>
      </c>
      <c r="C703" s="20"/>
      <c r="D703" s="26">
        <v>45000</v>
      </c>
      <c r="E703" s="21"/>
    </row>
    <row r="704" spans="1:5" x14ac:dyDescent="0.3">
      <c r="A704" s="3" t="s">
        <v>582</v>
      </c>
      <c r="C704" s="20"/>
      <c r="D704" s="26">
        <v>60000</v>
      </c>
      <c r="E704" s="21"/>
    </row>
    <row r="705" spans="1:5" x14ac:dyDescent="0.3">
      <c r="A705" s="3" t="s">
        <v>583</v>
      </c>
      <c r="C705" s="20"/>
      <c r="D705" s="26">
        <v>64158</v>
      </c>
      <c r="E705" s="21" t="s">
        <v>10</v>
      </c>
    </row>
    <row r="706" spans="1:5" x14ac:dyDescent="0.3">
      <c r="A706" s="3" t="s">
        <v>584</v>
      </c>
      <c r="C706" s="20"/>
      <c r="D706" s="26">
        <v>44000</v>
      </c>
      <c r="E706" s="21"/>
    </row>
    <row r="707" spans="1:5" x14ac:dyDescent="0.3">
      <c r="A707" s="3" t="s">
        <v>585</v>
      </c>
      <c r="C707" s="20"/>
      <c r="D707" s="26">
        <v>64000</v>
      </c>
      <c r="E707" s="21" t="s">
        <v>42</v>
      </c>
    </row>
    <row r="708" spans="1:5" x14ac:dyDescent="0.3">
      <c r="A708" s="3" t="s">
        <v>586</v>
      </c>
      <c r="C708" s="20"/>
      <c r="D708" s="26">
        <v>79000</v>
      </c>
      <c r="E708" s="21"/>
    </row>
    <row r="709" spans="1:5" x14ac:dyDescent="0.3">
      <c r="A709" s="3" t="s">
        <v>587</v>
      </c>
      <c r="C709" s="20"/>
      <c r="D709" s="26">
        <v>78000</v>
      </c>
      <c r="E709" s="21"/>
    </row>
    <row r="710" spans="1:5" x14ac:dyDescent="0.3">
      <c r="A710" s="3" t="s">
        <v>588</v>
      </c>
      <c r="C710" s="20"/>
      <c r="D710" s="26">
        <v>95000</v>
      </c>
      <c r="E710" s="21"/>
    </row>
    <row r="711" spans="1:5" x14ac:dyDescent="0.3">
      <c r="A711" s="3" t="s">
        <v>589</v>
      </c>
      <c r="C711" s="20"/>
      <c r="D711" s="26">
        <v>44000</v>
      </c>
      <c r="E711" s="21"/>
    </row>
    <row r="712" spans="1:5" x14ac:dyDescent="0.3">
      <c r="A712" s="3" t="s">
        <v>590</v>
      </c>
      <c r="C712" s="20"/>
      <c r="D712" s="26">
        <v>58000</v>
      </c>
      <c r="E712" s="21"/>
    </row>
    <row r="713" spans="1:5" x14ac:dyDescent="0.3">
      <c r="A713" s="3" t="s">
        <v>591</v>
      </c>
      <c r="C713" s="20"/>
      <c r="D713" s="26">
        <v>58000</v>
      </c>
      <c r="E713" s="21"/>
    </row>
    <row r="714" spans="1:5" x14ac:dyDescent="0.3">
      <c r="A714" s="3" t="s">
        <v>592</v>
      </c>
      <c r="C714" s="20"/>
      <c r="D714" s="26">
        <v>44000</v>
      </c>
      <c r="E714" s="21"/>
    </row>
    <row r="715" spans="1:5" x14ac:dyDescent="0.3">
      <c r="A715" s="3" t="s">
        <v>593</v>
      </c>
      <c r="C715" s="20"/>
      <c r="D715" s="26">
        <v>70000</v>
      </c>
      <c r="E715" s="21" t="s">
        <v>42</v>
      </c>
    </row>
    <row r="716" spans="1:5" x14ac:dyDescent="0.3">
      <c r="A716" s="3" t="s">
        <v>594</v>
      </c>
      <c r="C716" s="20"/>
      <c r="D716" s="26">
        <v>71000</v>
      </c>
      <c r="E716" s="21"/>
    </row>
    <row r="717" spans="1:5" x14ac:dyDescent="0.3">
      <c r="A717" s="3" t="s">
        <v>595</v>
      </c>
      <c r="C717" s="20"/>
      <c r="D717" s="26">
        <v>75000</v>
      </c>
      <c r="E717" s="21"/>
    </row>
    <row r="718" spans="1:5" x14ac:dyDescent="0.3">
      <c r="A718" s="3" t="s">
        <v>596</v>
      </c>
      <c r="C718" s="20"/>
      <c r="D718" s="26">
        <v>56610</v>
      </c>
      <c r="E718" s="21" t="s">
        <v>10</v>
      </c>
    </row>
    <row r="719" spans="1:5" x14ac:dyDescent="0.3">
      <c r="A719" s="3" t="s">
        <v>597</v>
      </c>
      <c r="C719" s="20"/>
      <c r="D719" s="26">
        <v>75000</v>
      </c>
      <c r="E719" s="21"/>
    </row>
    <row r="720" spans="1:5" x14ac:dyDescent="0.3">
      <c r="A720" s="3" t="s">
        <v>598</v>
      </c>
      <c r="C720" s="20"/>
      <c r="D720" s="26">
        <v>75000</v>
      </c>
      <c r="E720" s="21"/>
    </row>
    <row r="721" spans="1:5" x14ac:dyDescent="0.3">
      <c r="A721" s="3"/>
      <c r="C721" s="20"/>
      <c r="E721" s="21"/>
    </row>
    <row r="722" spans="1:5" x14ac:dyDescent="0.3">
      <c r="A722" s="9" t="s">
        <v>599</v>
      </c>
      <c r="C722" s="20"/>
      <c r="E722" s="21"/>
    </row>
    <row r="723" spans="1:5" x14ac:dyDescent="0.3">
      <c r="A723" s="3" t="s">
        <v>600</v>
      </c>
      <c r="C723" s="20"/>
      <c r="D723" s="26">
        <v>9900</v>
      </c>
      <c r="E723" s="21"/>
    </row>
    <row r="724" spans="1:5" x14ac:dyDescent="0.3">
      <c r="A724" s="10" t="s">
        <v>601</v>
      </c>
      <c r="C724" s="20"/>
      <c r="D724" s="26">
        <v>9900</v>
      </c>
      <c r="E724" s="21"/>
    </row>
    <row r="725" spans="1:5" x14ac:dyDescent="0.3">
      <c r="A725" s="10" t="s">
        <v>602</v>
      </c>
      <c r="C725" s="20"/>
      <c r="D725" s="26">
        <v>4467.75</v>
      </c>
      <c r="E725" s="21"/>
    </row>
    <row r="726" spans="1:5" x14ac:dyDescent="0.3">
      <c r="A726" s="10" t="s">
        <v>603</v>
      </c>
      <c r="C726" s="20"/>
      <c r="D726" s="26">
        <v>3330</v>
      </c>
      <c r="E726" s="21"/>
    </row>
    <row r="727" spans="1:5" x14ac:dyDescent="0.3">
      <c r="A727" s="10" t="s">
        <v>604</v>
      </c>
      <c r="C727" s="20"/>
      <c r="D727" s="26">
        <v>3330</v>
      </c>
      <c r="E727" s="21"/>
    </row>
    <row r="728" spans="1:5" x14ac:dyDescent="0.3">
      <c r="A728" s="10" t="s">
        <v>605</v>
      </c>
      <c r="C728" s="20"/>
      <c r="D728" s="26">
        <v>10212</v>
      </c>
      <c r="E728" s="21"/>
    </row>
    <row r="729" spans="1:5" x14ac:dyDescent="0.3">
      <c r="A729" s="10" t="s">
        <v>606</v>
      </c>
      <c r="C729" s="20"/>
      <c r="D729" s="26">
        <v>6382.5</v>
      </c>
      <c r="E729" s="21"/>
    </row>
    <row r="730" spans="1:5" x14ac:dyDescent="0.3">
      <c r="A730" s="10" t="s">
        <v>607</v>
      </c>
      <c r="C730" s="20"/>
      <c r="D730" s="26">
        <v>3829.5</v>
      </c>
      <c r="E730" s="21"/>
    </row>
    <row r="731" spans="1:5" x14ac:dyDescent="0.3">
      <c r="A731" s="10" t="s">
        <v>608</v>
      </c>
      <c r="C731" s="20"/>
      <c r="D731" s="26">
        <v>2553</v>
      </c>
      <c r="E731" s="21"/>
    </row>
    <row r="732" spans="1:5" x14ac:dyDescent="0.3">
      <c r="A732" s="10" t="s">
        <v>609</v>
      </c>
      <c r="C732" s="20"/>
      <c r="D732" s="26">
        <v>4500</v>
      </c>
      <c r="E732" s="21"/>
    </row>
    <row r="733" spans="1:5" x14ac:dyDescent="0.3">
      <c r="A733" s="10" t="s">
        <v>610</v>
      </c>
      <c r="C733" s="20"/>
      <c r="D733" s="26">
        <v>3191.25</v>
      </c>
      <c r="E733" s="21"/>
    </row>
    <row r="734" spans="1:5" x14ac:dyDescent="0.3">
      <c r="A734" s="10" t="s">
        <v>611</v>
      </c>
      <c r="C734" s="20"/>
      <c r="D734" s="26">
        <v>12000</v>
      </c>
      <c r="E734" s="21"/>
    </row>
    <row r="735" spans="1:5" x14ac:dyDescent="0.3">
      <c r="A735" s="11" t="s">
        <v>612</v>
      </c>
      <c r="C735" s="20"/>
      <c r="D735" s="26">
        <v>3829.5</v>
      </c>
      <c r="E735" s="21"/>
    </row>
  </sheetData>
  <hyperlinks>
    <hyperlink ref="A7" r:id="rId1" xr:uid="{00000000-0004-0000-0000-000000000000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5"/>
  <sheetViews>
    <sheetView topLeftCell="B115" workbookViewId="0">
      <selection activeCell="B135" sqref="B135"/>
    </sheetView>
  </sheetViews>
  <sheetFormatPr baseColWidth="10" defaultColWidth="9.140625" defaultRowHeight="15" x14ac:dyDescent="0.25"/>
  <cols>
    <col min="1" max="1" width="38" customWidth="1"/>
    <col min="2" max="2" width="90" customWidth="1"/>
    <col min="4" max="4" width="55" customWidth="1"/>
  </cols>
  <sheetData>
    <row r="1" spans="1:4" ht="18.75" customHeight="1" x14ac:dyDescent="0.3">
      <c r="A1" t="s">
        <v>613</v>
      </c>
      <c r="D1" s="32" t="s">
        <v>614</v>
      </c>
    </row>
    <row r="2" spans="1:4" x14ac:dyDescent="0.25">
      <c r="A2" t="s">
        <v>615</v>
      </c>
    </row>
    <row r="3" spans="1:4" x14ac:dyDescent="0.25">
      <c r="D3" s="33" t="s">
        <v>616</v>
      </c>
    </row>
    <row r="4" spans="1:4" ht="219.95" customHeight="1" x14ac:dyDescent="0.25">
      <c r="A4" t="s">
        <v>617</v>
      </c>
      <c r="B4" t="s">
        <v>618</v>
      </c>
      <c r="D4" s="34">
        <f>B2</f>
        <v>0</v>
      </c>
    </row>
    <row r="5" spans="1:4" ht="123" customHeight="1" x14ac:dyDescent="0.25">
      <c r="A5" t="str">
        <f>TRIM(MADRE!A8)</f>
        <v>Abedul ( Betula alba).</v>
      </c>
      <c r="B5" s="29" t="str">
        <f>"🌱   "&amp;UPPER(TRIM(MADRE!A8))&amp;CHAR(10)&amp;CHAR(10)&amp;"📏   "&amp;TRIM(MADRE!A9)&amp;CHAR(10)&amp;"💰   "&amp;IF(MADRE!D9="","",IF(MADRE!D9&lt;1000,TEXT(MADRE!D9,"0"),IF(MADRE!D9&lt;1000000,LEFT(TEXT(MADRE!D9,"0"),LEN(TEXT(MADRE!D9,"0"))-3)&amp;"."&amp;RIGHT(TEXT(MADRE!D9,"0"),3),LEFT(TEXT(MADRE!D9,"0"),LEN(TEXT(MADRE!D9,"0"))-6)&amp;"."&amp;MID(TEXT(MADRE!D9,"0"),LEN(TEXT(MADRE!D9,"0"))-5,3)&amp;"."&amp;RIGHT(TEXT(MADRE!D9,"0"),3))))&amp;CHAR(10)&amp;CHAR(10)&amp;"📏   "&amp;TRIM(MADRE!A10)&amp;CHAR(10)&amp;"💰   "&amp;IF(MADRE!D10="","",IF(MADRE!D10&lt;1000,TEXT(MADRE!D10,"0"),IF(MADRE!D10&lt;1000000,LEFT(TEXT(MADRE!D10,"0"),LEN(TEXT(MADRE!D10,"0"))-3)&amp;"."&amp;RIGHT(TEXT(MADRE!D10,"0"),3),LEFT(TEXT(MADRE!D10,"0"),LEN(TEXT(MADRE!D10,"0"))-6)&amp;"."&amp;MID(TEXT(MADRE!D10,"0"),LEN(TEXT(MADRE!D10,"0"))-5,3)&amp;"."&amp;RIGHT(TEXT(MADRE!D10,"0"),3))))</f>
        <v>🌱   ABEDUL ( BETULA ALBA).
📏   120-150 cm de altura E, 10 lts
💰   39.072
📏   180-210 cm de altura E. 20 lts
💰   109.890</v>
      </c>
    </row>
    <row r="6" spans="1:4" ht="90" customHeight="1" x14ac:dyDescent="0.25">
      <c r="A6" t="str">
        <f>TRIM(MADRE!A11)</f>
        <v>Abelia grandiflora.</v>
      </c>
      <c r="B6" s="29" t="str">
        <f>"🌱   "&amp;UPPER(TRIM(MADRE!A11))&amp;CHAR(10)&amp;CHAR(10)&amp;"📏   "&amp;TRIM(MADRE!A12)&amp;CHAR(10)&amp;"💰   "&amp;IF(MADRE!D12="","",IF(MADRE!D12&lt;1000,TEXT(MADRE!D12,"0"),IF(MADRE!D12&lt;1000000,LEFT(TEXT(MADRE!D12,"0"),LEN(TEXT(MADRE!D12,"0"))-3)&amp;"."&amp;RIGHT(TEXT(MADRE!D12,"0"),3),LEFT(TEXT(MADRE!D12,"0"),LEN(TEXT(MADRE!D12,"0"))-6)&amp;"."&amp;MID(TEXT(MADRE!D12,"0"),LEN(TEXT(MADRE!D12,"0"))-5,3)&amp;"."&amp;RIGHT(TEXT(MADRE!D12,"0"),3))))&amp;CHAR(10)&amp;CHAR(10)&amp;"📏   "&amp;TRIM(MADRE!A13)&amp;CHAR(10)&amp;"💰   "&amp;IF(MADRE!D13="","",IF(MADRE!D13&lt;1000,TEXT(MADRE!D13,"0"),IF(MADRE!D13&lt;1000000,LEFT(TEXT(MADRE!D13,"0"),LEN(TEXT(MADRE!D13,"0"))-3)&amp;"."&amp;RIGHT(TEXT(MADRE!D13,"0"),3),LEFT(TEXT(MADRE!D13,"0"),LEN(TEXT(MADRE!D13,"0"))-6)&amp;"."&amp;MID(TEXT(MADRE!D13,"0"),LEN(TEXT(MADRE!D13,"0"))-5,3)&amp;"."&amp;RIGHT(TEXT(MADRE!D13,"0"),3))))&amp;CHAR(10)&amp;CHAR(10)&amp;"📏   "&amp;TRIM(MADRE!A14)&amp;CHAR(10)&amp;"💰   "&amp;IF(MADRE!D14="","",IF(MADRE!D14&lt;1000,TEXT(MADRE!D14,"0"),IF(MADRE!D14&lt;1000000,LEFT(TEXT(MADRE!D14,"0"),LEN(TEXT(MADRE!D14,"0"))-3)&amp;"."&amp;RIGHT(TEXT(MADRE!D14,"0"),3),LEFT(TEXT(MADRE!D14,"0"),LEN(TEXT(MADRE!D14,"0"))-6)&amp;"."&amp;MID(TEXT(MADRE!D14,"0"),LEN(TEXT(MADRE!D14,"0"))-5,3)&amp;"."&amp;RIGHT(TEXT(MADRE!D14,"0"),3))))&amp;CHAR(10)&amp;CHAR(10)&amp;"📏   "&amp;TRIM(MADRE!A15)&amp;CHAR(10)&amp;"💰   "&amp;IF(MADRE!D15="","",IF(MADRE!D15&lt;1000,TEXT(MADRE!D15,"0"),IF(MADRE!D15&lt;1000000,LEFT(TEXT(MADRE!D15,"0"),LEN(TEXT(MADRE!D15,"0"))-3)&amp;"."&amp;RIGHT(TEXT(MADRE!D15,"0"),3),LEFT(TEXT(MADRE!D15,"0"),LEN(TEXT(MADRE!D15,"0"))-6)&amp;"."&amp;MID(TEXT(MADRE!D15,"0"),LEN(TEXT(MADRE!D15,"0"))-5,3)&amp;"."&amp;RIGHT(TEXT(MADRE!D15,"0"),3))))</f>
        <v>🌱   ABELIA GRANDIFLORA.
📏   E. 4 lts
💰   12.232
📏   E. 10 lts
💰   27.000
📏   E. 15 lts
💰   36.500
📏   E. 20 lts
💰   49.000</v>
      </c>
      <c r="D6" s="35" t="s">
        <v>619</v>
      </c>
    </row>
    <row r="7" spans="1:4" ht="90" customHeight="1" x14ac:dyDescent="0.25">
      <c r="A7" t="str">
        <f>TRIM(MADRE!A16)</f>
        <v>Abelia grandiflora compacta (enana).</v>
      </c>
      <c r="B7" s="29" t="str">
        <f>"🌱   "&amp;UPPER(TRIM(MADRE!A16))&amp;CHAR(10)&amp;CHAR(10)&amp;"📏   "&amp;TRIM(MADRE!A17)&amp;CHAR(10)&amp;"💰   "&amp;IF(MADRE!D17="","",IF(MADRE!D17&lt;1000,TEXT(MADRE!D17,"0"),IF(MADRE!D17&lt;1000000,LEFT(TEXT(MADRE!D17,"0"),LEN(TEXT(MADRE!D17,"0"))-3)&amp;"."&amp;RIGHT(TEXT(MADRE!D17,"0"),3),LEFT(TEXT(MADRE!D17,"0"),LEN(TEXT(MADRE!D17,"0"))-6)&amp;"."&amp;MID(TEXT(MADRE!D17,"0"),LEN(TEXT(MADRE!D17,"0"))-5,3)&amp;"."&amp;RIGHT(TEXT(MADRE!D17,"0"),3))))&amp;CHAR(10)&amp;CHAR(10)&amp;"📏   "&amp;TRIM(MADRE!A18)&amp;CHAR(10)&amp;"💰   "&amp;IF(MADRE!D18="","",IF(MADRE!D18&lt;1000,TEXT(MADRE!D18,"0"),IF(MADRE!D18&lt;1000000,LEFT(TEXT(MADRE!D18,"0"),LEN(TEXT(MADRE!D18,"0"))-3)&amp;"."&amp;RIGHT(TEXT(MADRE!D18,"0"),3),LEFT(TEXT(MADRE!D18,"0"),LEN(TEXT(MADRE!D18,"0"))-6)&amp;"."&amp;MID(TEXT(MADRE!D18,"0"),LEN(TEXT(MADRE!D18,"0"))-5,3)&amp;"."&amp;RIGHT(TEXT(MADRE!D18,"0"),3))))</f>
        <v>🌱   ABELIA GRANDIFLORA COMPACTA (ENANA).
📏   E. 4 lts
💰   12.232
📏   E. 10 lts
💰   27.000</v>
      </c>
    </row>
    <row r="8" spans="1:4" ht="90" customHeight="1" x14ac:dyDescent="0.25">
      <c r="A8" t="str">
        <f>TRIM(MADRE!A19)</f>
        <v>Acacia bayleyana rubra. Inj.</v>
      </c>
      <c r="B8" s="29" t="str">
        <f>"🌱   "&amp;UPPER(TRIM(MADRE!A19))&amp;CHAR(10)&amp;CHAR(10)&amp;"📏   "&amp;TRIM(MADRE!A20)&amp;CHAR(10)&amp;"💰   "&amp;IF(MADRE!D20="","",IF(MADRE!D20&lt;1000,TEXT(MADRE!D20,"0"),IF(MADRE!D20&lt;1000000,LEFT(TEXT(MADRE!D20,"0"),LEN(TEXT(MADRE!D20,"0"))-3)&amp;"."&amp;RIGHT(TEXT(MADRE!D20,"0"),3),LEFT(TEXT(MADRE!D20,"0"),LEN(TEXT(MADRE!D20,"0"))-6)&amp;"."&amp;MID(TEXT(MADRE!D20,"0"),LEN(TEXT(MADRE!D20,"0"))-5,3)&amp;"."&amp;RIGHT(TEXT(MADRE!D20,"0"),3))))&amp;CHAR(10)&amp;CHAR(10)&amp;"📏   "&amp;TRIM(MADRE!A21)&amp;CHAR(10)&amp;"💰   "&amp;IF(MADRE!D21="","",IF(MADRE!D21&lt;1000,TEXT(MADRE!D21,"0"),IF(MADRE!D21&lt;1000000,LEFT(TEXT(MADRE!D21,"0"),LEN(TEXT(MADRE!D21,"0"))-3)&amp;"."&amp;RIGHT(TEXT(MADRE!D21,"0"),3),LEFT(TEXT(MADRE!D21,"0"),LEN(TEXT(MADRE!D21,"0"))-6)&amp;"."&amp;MID(TEXT(MADRE!D21,"0"),LEN(TEXT(MADRE!D21,"0"))-5,3)&amp;"."&amp;RIGHT(TEXT(MADRE!D21,"0"),3))))</f>
        <v>🌱   ACACIA BAYLEYANA RUBRA. INJ.
📏   Injertada 80 cm de altura E. 4 lts
💰   53.724
📏   Inj. 120-150 cm. E. 4 lts
💰   58.608</v>
      </c>
      <c r="D8" s="33" t="s">
        <v>620</v>
      </c>
    </row>
    <row r="9" spans="1:4" ht="90" customHeight="1" x14ac:dyDescent="0.25">
      <c r="A9" t="str">
        <f>TRIM(MADRE!A22)</f>
        <v>Acacia blanca (Robinia pseudoacicia).</v>
      </c>
      <c r="B9" s="29" t="str">
        <f>"🌱   "&amp;UPPER(TRIM(MADRE!A22))&amp;CHAR(10)&amp;CHAR(10)&amp;"📏   "&amp;TRIM(MADRE!A23)&amp;CHAR(10)&amp;"💰   "&amp;IF(MADRE!D23="","",IF(MADRE!D23&lt;1000,TEXT(MADRE!D23,"0"),IF(MADRE!D23&lt;1000000,LEFT(TEXT(MADRE!D23,"0"),LEN(TEXT(MADRE!D23,"0"))-3)&amp;"."&amp;RIGHT(TEXT(MADRE!D23,"0"),3),LEFT(TEXT(MADRE!D23,"0"),LEN(TEXT(MADRE!D23,"0"))-6)&amp;"."&amp;MID(TEXT(MADRE!D23,"0"),LEN(TEXT(MADRE!D23,"0"))-5,3)&amp;"."&amp;RIGHT(TEXT(MADRE!D23,"0"),3))))&amp;CHAR(10)&amp;CHAR(10)&amp;"📏   "&amp;TRIM(MADRE!A24)&amp;CHAR(10)&amp;"💰   "&amp;IF(MADRE!D24="","",IF(MADRE!D24&lt;1000,TEXT(MADRE!D24,"0"),IF(MADRE!D24&lt;1000000,LEFT(TEXT(MADRE!D24,"0"),LEN(TEXT(MADRE!D24,"0"))-3)&amp;"."&amp;RIGHT(TEXT(MADRE!D24,"0"),3),LEFT(TEXT(MADRE!D24,"0"),LEN(TEXT(MADRE!D24,"0"))-6)&amp;"."&amp;MID(TEXT(MADRE!D24,"0"),LEN(TEXT(MADRE!D24,"0"))-5,3)&amp;"."&amp;RIGHT(TEXT(MADRE!D24,"0"),3))))&amp;CHAR(10)&amp;CHAR(10)&amp;"📏   "&amp;TRIM(MADRE!A25)&amp;CHAR(10)&amp;"💰   "&amp;IF(MADRE!D25="","",IF(MADRE!D25&lt;1000,TEXT(MADRE!D25,"0"),IF(MADRE!D25&lt;1000000,LEFT(TEXT(MADRE!D25,"0"),LEN(TEXT(MADRE!D25,"0"))-3)&amp;"."&amp;RIGHT(TEXT(MADRE!D25,"0"),3),LEFT(TEXT(MADRE!D25,"0"),LEN(TEXT(MADRE!D25,"0"))-6)&amp;"."&amp;MID(TEXT(MADRE!D25,"0"),LEN(TEXT(MADRE!D25,"0"))-5,3)&amp;"."&amp;RIGHT(TEXT(MADRE!D25,"0"),3))))</f>
        <v>🌱   ACACIA BLANCA (ROBINIA PSEUDOACICIA).
📏   150-180 cm. E. 4 lts
💰   36.630
📏   180-210cm E. 10 lts
💰   61.050
📏   220-250cm E.. 15lts
💰   79.365</v>
      </c>
      <c r="D9" s="36" t="s">
        <v>621</v>
      </c>
    </row>
    <row r="10" spans="1:4" ht="90" customHeight="1" x14ac:dyDescent="0.25">
      <c r="A10" t="str">
        <f>TRIM(MADRE!A26)</f>
        <v>Acacia bola (Robinia pseudoacacia umbracuculifera). Inj.</v>
      </c>
      <c r="B10" s="29" t="str">
        <f>"🌱   "&amp;UPPER(TRIM(MADRE!A26))&amp;CHAR(10)&amp;CHAR(10)&amp;"📏   "&amp;TRIM(MADRE!A27)&amp;CHAR(10)&amp;"💰   "&amp;IF(MADRE!D27="","",IF(MADRE!D27&lt;1000,TEXT(MADRE!D27,"0"),IF(MADRE!D27&lt;1000000,LEFT(TEXT(MADRE!D27,"0"),LEN(TEXT(MADRE!D27,"0"))-3)&amp;"."&amp;RIGHT(TEXT(MADRE!D27,"0"),3),LEFT(TEXT(MADRE!D27,"0"),LEN(TEXT(MADRE!D27,"0"))-6)&amp;"."&amp;MID(TEXT(MADRE!D27,"0"),LEN(TEXT(MADRE!D27,"0"))-5,3)&amp;"."&amp;RIGHT(TEXT(MADRE!D27,"0"),3))))&amp;CHAR(10)&amp;CHAR(10)&amp;"📏   "&amp;TRIM(MADRE!A28)&amp;CHAR(10)&amp;"💰   "&amp;IF(MADRE!D28="","",IF(MADRE!D28&lt;1000,TEXT(MADRE!D28,"0"),IF(MADRE!D28&lt;1000000,LEFT(TEXT(MADRE!D28,"0"),LEN(TEXT(MADRE!D28,"0"))-3)&amp;"."&amp;RIGHT(TEXT(MADRE!D28,"0"),3),LEFT(TEXT(MADRE!D28,"0"),LEN(TEXT(MADRE!D28,"0"))-6)&amp;"."&amp;MID(TEXT(MADRE!D28,"0"),LEN(TEXT(MADRE!D28,"0"))-5,3)&amp;"."&amp;RIGHT(TEXT(MADRE!D28,"0"),3))))&amp;CHAR(10)&amp;CHAR(10)&amp;"📏   "&amp;TRIM(MADRE!A29)&amp;CHAR(10)&amp;"💰   "&amp;IF(MADRE!D29="","",IF(MADRE!D29&lt;1000,TEXT(MADRE!D29,"0"),IF(MADRE!D29&lt;1000000,LEFT(TEXT(MADRE!D29,"0"),LEN(TEXT(MADRE!D29,"0"))-3)&amp;"."&amp;RIGHT(TEXT(MADRE!D29,"0"),3),LEFT(TEXT(MADRE!D29,"0"),LEN(TEXT(MADRE!D29,"0"))-6)&amp;"."&amp;MID(TEXT(MADRE!D29,"0"),LEN(TEXT(MADRE!D29,"0"))-5,3)&amp;"."&amp;RIGHT(TEXT(MADRE!D29,"0"),3))))</f>
        <v>🌱   ACACIA BOLA (ROBINIA PSEUDOACACIA UMBRACUCULIFERA). INJ.
📏   Inj. A 200 cm de altura, Con copa, 6-8 cm circunsferencia de tronco. E. 10 lts.
💰   58.608
📏   Inj, a 200 cm. Con copa, 8-10 cm E. 15 lts.
💰   67.155
📏   inj a 200cm con copa, 10-12cm circunsf. 20lts
💰   85.470</v>
      </c>
    </row>
    <row r="11" spans="1:4" ht="90" customHeight="1" x14ac:dyDescent="0.25">
      <c r="A11" t="str">
        <f>TRIM(MADRE!A30)</f>
        <v>Acacia casque rouge (Robinia pseudoacacia). Inj.</v>
      </c>
      <c r="B11" s="29" t="str">
        <f>"🌱   "&amp;UPPER(TRIM(MADRE!A30))&amp;CHAR(10)&amp;CHAR(10)&amp;"📏   "&amp;TRIM(MADRE!A31)&amp;CHAR(10)&amp;"💰   "&amp;IF(MADRE!D31="","",IF(MADRE!D31&lt;1000,TEXT(MADRE!D31,"0"),IF(MADRE!D31&lt;1000000,LEFT(TEXT(MADRE!D31,"0"),LEN(TEXT(MADRE!D31,"0"))-3)&amp;"."&amp;RIGHT(TEXT(MADRE!D31,"0"),3),LEFT(TEXT(MADRE!D31,"0"),LEN(TEXT(MADRE!D31,"0"))-6)&amp;"."&amp;MID(TEXT(MADRE!D31,"0"),LEN(TEXT(MADRE!D31,"0"))-5,3)&amp;"."&amp;RIGHT(TEXT(MADRE!D31,"0"),3))))&amp;CHAR(10)&amp;CHAR(10)&amp;"📏   "&amp;TRIM(MADRE!A32)&amp;CHAR(10)&amp;"💰   "&amp;IF(MADRE!D32="","",IF(MADRE!D32&lt;1000,TEXT(MADRE!D32,"0"),IF(MADRE!D32&lt;1000000,LEFT(TEXT(MADRE!D32,"0"),LEN(TEXT(MADRE!D32,"0"))-3)&amp;"."&amp;RIGHT(TEXT(MADRE!D32,"0"),3),LEFT(TEXT(MADRE!D32,"0"),LEN(TEXT(MADRE!D32,"0"))-6)&amp;"."&amp;MID(TEXT(MADRE!D32,"0"),LEN(TEXT(MADRE!D32,"0"))-5,3)&amp;"."&amp;RIGHT(TEXT(MADRE!D32,"0"),3))))</f>
        <v>🌱   ACACIA CASQUE ROUGE (ROBINIA PSEUDOACACIA). INJ.
📏   Inj. 200cm de altura Con copa, 8-10 cm de circunsferencia de tronco. E. 15 lts.
💰   67.155
📏   Inj. Con copa, 10-12 cm E. 20 lts.
💰   78.144</v>
      </c>
    </row>
    <row r="12" spans="1:4" ht="90" customHeight="1" x14ac:dyDescent="0.25">
      <c r="A12" t="str">
        <f>TRIM(MADRE!A33)</f>
        <v>Acacia constantinopla (Albizzia julibrissin).</v>
      </c>
      <c r="B12" s="29" t="str">
        <f>"🌱   "&amp;UPPER(TRIM(MADRE!A33))&amp;CHAR(10)&amp;CHAR(10)&amp;"📏   "&amp;TRIM(MADRE!A34)&amp;CHAR(10)&amp;"💰   "&amp;IF(MADRE!D34="","",IF(MADRE!D34&lt;1000,TEXT(MADRE!D34,"0"),IF(MADRE!D34&lt;1000000,LEFT(TEXT(MADRE!D34,"0"),LEN(TEXT(MADRE!D34,"0"))-3)&amp;"."&amp;RIGHT(TEXT(MADRE!D34,"0"),3),LEFT(TEXT(MADRE!D34,"0"),LEN(TEXT(MADRE!D34,"0"))-6)&amp;"."&amp;MID(TEXT(MADRE!D34,"0"),LEN(TEXT(MADRE!D34,"0"))-5,3)&amp;"."&amp;RIGHT(TEXT(MADRE!D34,"0"),3))))&amp;CHAR(10)&amp;CHAR(10)&amp;"📏   "&amp;TRIM(MADRE!A35)&amp;CHAR(10)&amp;"💰   "&amp;IF(MADRE!D35="","",IF(MADRE!D35&lt;1000,TEXT(MADRE!D35,"0"),IF(MADRE!D35&lt;1000000,LEFT(TEXT(MADRE!D35,"0"),LEN(TEXT(MADRE!D35,"0"))-3)&amp;"."&amp;RIGHT(TEXT(MADRE!D35,"0"),3),LEFT(TEXT(MADRE!D35,"0"),LEN(TEXT(MADRE!D35,"0"))-6)&amp;"."&amp;MID(TEXT(MADRE!D35,"0"),LEN(TEXT(MADRE!D35,"0"))-5,3)&amp;"."&amp;RIGHT(TEXT(MADRE!D35,"0"),3))))</f>
        <v>🌱   ACACIA CONSTANTINOPLA (ALBIZZIA JULIBRISSIN).
📏   con copa, 6-8 cm de circunsferencia de tronco. 180-210 cm de altura E. 15 lts
💰   67.155
📏   con copa, 8-10 cm. 210-250 cm E. 20 lts
💰   78.144</v>
      </c>
    </row>
    <row r="13" spans="1:4" ht="120" customHeight="1" x14ac:dyDescent="0.25">
      <c r="A13" t="str">
        <f>TRIM(MADRE!A36)</f>
        <v>Acacia dealbata (Aromo frances).</v>
      </c>
      <c r="B13" s="29" t="str">
        <f>"🌱   "&amp;UPPER(TRIM(MADRE!A36))&amp;CHAR(10)&amp;CHAR(10)&amp;"📏   "&amp;TRIM(MADRE!A37)&amp;CHAR(10)&amp;"💰   "&amp;IF(MADRE!D37="","",IF(MADRE!D37&lt;1000,TEXT(MADRE!D37,"0"),IF(MADRE!D37&lt;1000000,LEFT(TEXT(MADRE!D37,"0"),LEN(TEXT(MADRE!D37,"0"))-3)&amp;"."&amp;RIGHT(TEXT(MADRE!D37,"0"),3),LEFT(TEXT(MADRE!D37,"0"),LEN(TEXT(MADRE!D37,"0"))-6)&amp;"."&amp;MID(TEXT(MADRE!D37,"0"),LEN(TEXT(MADRE!D37,"0"))-5,3)&amp;"."&amp;RIGHT(TEXT(MADRE!D37,"0"),3))))&amp;CHAR(10)&amp;CHAR(10)&amp;"📏   "&amp;TRIM(MADRE!A38)&amp;CHAR(10)&amp;"💰   "&amp;IF(MADRE!D38="","",IF(MADRE!D38&lt;1000,TEXT(MADRE!D38,"0"),IF(MADRE!D38&lt;1000000,LEFT(TEXT(MADRE!D38,"0"),LEN(TEXT(MADRE!D38,"0"))-3)&amp;"."&amp;RIGHT(TEXT(MADRE!D38,"0"),3),LEFT(TEXT(MADRE!D38,"0"),LEN(TEXT(MADRE!D38,"0"))-6)&amp;"."&amp;MID(TEXT(MADRE!D38,"0"),LEN(TEXT(MADRE!D38,"0"))-5,3)&amp;"."&amp;RIGHT(TEXT(MADRE!D38,"0"),3))))</f>
        <v>🌱   ACACIA DEALBATA (AROMO FRANCES).
📏   con copa, 210-250 cm. E. 10 lts
💰   42.000
📏   con copa, 250 cm. E. 20 lts
💰   78.144</v>
      </c>
    </row>
    <row r="14" spans="1:4" ht="90" customHeight="1" x14ac:dyDescent="0.25">
      <c r="A14" t="str">
        <f>TRIM(MADRE!A39)</f>
        <v>Acacia Caven (Vachellia caven) Espinillo</v>
      </c>
      <c r="B14" s="29" t="str">
        <f>"🌱   "&amp;UPPER(TRIM(MADRE!A39))&amp;CHAR(10)&amp;CHAR(10)&amp;"📏   "&amp;TRIM(MADRE!A40)&amp;CHAR(10)&amp;"💰   "&amp;IF(MADRE!D40="","",IF(MADRE!D40&lt;1000,TEXT(MADRE!D40,"0"),IF(MADRE!D40&lt;1000000,LEFT(TEXT(MADRE!D40,"0"),LEN(TEXT(MADRE!D40,"0"))-3)&amp;"."&amp;RIGHT(TEXT(MADRE!D40,"0"),3),LEFT(TEXT(MADRE!D40,"0"),LEN(TEXT(MADRE!D40,"0"))-6)&amp;"."&amp;MID(TEXT(MADRE!D40,"0"),LEN(TEXT(MADRE!D40,"0"))-5,3)&amp;"."&amp;RIGHT(TEXT(MADRE!D40,"0"),3))))&amp;CHAR(10)&amp;CHAR(10)&amp;"📏   "&amp;TRIM(MADRE!A41)&amp;CHAR(10)&amp;"💰   "&amp;IF(MADRE!D41="","",IF(MADRE!D41&lt;1000,TEXT(MADRE!D41,"0"),IF(MADRE!D41&lt;1000000,LEFT(TEXT(MADRE!D41,"0"),LEN(TEXT(MADRE!D41,"0"))-3)&amp;"."&amp;RIGHT(TEXT(MADRE!D41,"0"),3),LEFT(TEXT(MADRE!D41,"0"),LEN(TEXT(MADRE!D41,"0"))-6)&amp;"."&amp;MID(TEXT(MADRE!D41,"0"),LEN(TEXT(MADRE!D41,"0"))-5,3)&amp;"."&amp;RIGHT(TEXT(MADRE!D41,"0"),3))))</f>
        <v>🌱   ACACIA CAVEN (VACHELLIA CAVEN) ESPINILLO
📏   120-150cm E. 4lts
💰   28.083
📏   150-180cm E. 10lts
💰   40.000</v>
      </c>
    </row>
    <row r="15" spans="1:4" ht="90" customHeight="1" x14ac:dyDescent="0.25">
      <c r="A15" t="str">
        <f>TRIM(MADRE!A42)</f>
        <v>Acacia floribunda.</v>
      </c>
      <c r="B15" s="29" t="str">
        <f>"🌱   "&amp;UPPER(TRIM(MADRE!A42))&amp;CHAR(10)&amp;CHAR(10)&amp;"📏   "&amp;TRIM(MADRE!A43)&amp;CHAR(10)&amp;"💰   "&amp;IF(MADRE!D43="","",IF(MADRE!D43&lt;1000,TEXT(MADRE!D43,"0"),IF(MADRE!D43&lt;1000000,LEFT(TEXT(MADRE!D43,"0"),LEN(TEXT(MADRE!D43,"0"))-3)&amp;"."&amp;RIGHT(TEXT(MADRE!D43,"0"),3),LEFT(TEXT(MADRE!D43,"0"),LEN(TEXT(MADRE!D43,"0"))-6)&amp;"."&amp;MID(TEXT(MADRE!D43,"0"),LEN(TEXT(MADRE!D43,"0"))-5,3)&amp;"."&amp;RIGHT(TEXT(MADRE!D43,"0"),3))))&amp;CHAR(10)&amp;CHAR(10)&amp;"📏   "&amp;TRIM(MADRE!A44)&amp;CHAR(10)&amp;"💰   "&amp;IF(MADRE!D44="","",IF(MADRE!D44&lt;1000,TEXT(MADRE!D44,"0"),IF(MADRE!D44&lt;1000000,LEFT(TEXT(MADRE!D44,"0"),LEN(TEXT(MADRE!D44,"0"))-3)&amp;"."&amp;RIGHT(TEXT(MADRE!D44,"0"),3),LEFT(TEXT(MADRE!D44,"0"),LEN(TEXT(MADRE!D44,"0"))-6)&amp;"."&amp;MID(TEXT(MADRE!D44,"0"),LEN(TEXT(MADRE!D44,"0"))-5,3)&amp;"."&amp;RIGHT(TEXT(MADRE!D44,"0"),3))))</f>
        <v>🌱   ACACIA FLORIBUNDA.
📏   150-180 cm. E. 4 lts
💰   28.083
📏   180-210cm. .. E. 10lts
💰   58.608</v>
      </c>
    </row>
    <row r="16" spans="1:4" ht="90" customHeight="1" x14ac:dyDescent="0.25">
      <c r="A16" t="str">
        <f>TRIM(MADRE!A45)</f>
        <v>Acacia frisia (Robinia pseudoacacia aurea). Inj.</v>
      </c>
      <c r="B16" s="29" t="str">
        <f>"🌱   "&amp;UPPER(TRIM(MADRE!A45))&amp;CHAR(10)&amp;CHAR(10)&amp;"📏   "&amp;TRIM(MADRE!A46)&amp;CHAR(10)&amp;"💰   "&amp;IF(MADRE!D46="","",IF(MADRE!D46&lt;1000,TEXT(MADRE!D46,"0"),IF(MADRE!D46&lt;1000000,LEFT(TEXT(MADRE!D46,"0"),LEN(TEXT(MADRE!D46,"0"))-3)&amp;"."&amp;RIGHT(TEXT(MADRE!D46,"0"),3),LEFT(TEXT(MADRE!D46,"0"),LEN(TEXT(MADRE!D46,"0"))-6)&amp;"."&amp;MID(TEXT(MADRE!D46,"0"),LEN(TEXT(MADRE!D46,"0"))-5,3)&amp;"."&amp;RIGHT(TEXT(MADRE!D46,"0"),3))))&amp;CHAR(10)&amp;CHAR(10)&amp;"📏   "&amp;TRIM(MADRE!A47)&amp;CHAR(10)&amp;"💰   "&amp;IF(MADRE!D47="","",IF(MADRE!D47&lt;1000,TEXT(MADRE!D47,"0"),IF(MADRE!D47&lt;1000000,LEFT(TEXT(MADRE!D47,"0"),LEN(TEXT(MADRE!D47,"0"))-3)&amp;"."&amp;RIGHT(TEXT(MADRE!D47,"0"),3),LEFT(TEXT(MADRE!D47,"0"),LEN(TEXT(MADRE!D47,"0"))-6)&amp;"."&amp;MID(TEXT(MADRE!D47,"0"),LEN(TEXT(MADRE!D47,"0"))-5,3)&amp;"."&amp;RIGHT(TEXT(MADRE!D47,"0"),3))))&amp;CHAR(10)&amp;CHAR(10)&amp;"📏   "&amp;TRIM(MADRE!A48)&amp;CHAR(10)&amp;"💰   "&amp;IF(MADRE!D48="","",IF(MADRE!D48&lt;1000,TEXT(MADRE!D48,"0"),IF(MADRE!D48&lt;1000000,LEFT(TEXT(MADRE!D48,"0"),LEN(TEXT(MADRE!D48,"0"))-3)&amp;"."&amp;RIGHT(TEXT(MADRE!D48,"0"),3),LEFT(TEXT(MADRE!D48,"0"),LEN(TEXT(MADRE!D48,"0"))-6)&amp;"."&amp;MID(TEXT(MADRE!D48,"0"),LEN(TEXT(MADRE!D48,"0"))-5,3)&amp;"."&amp;RIGHT(TEXT(MADRE!D48,"0"),3))))</f>
        <v>🌱   ACACIA FRISIA (ROBINIA PSEUDOACACIA AUREA). INJ.
📏   Injertado. Con copa, 6-8 cm circunsferencia de tronco. E. 10 lts.
💰   58.608
📏   Inj. Con copa, 8-10 cm E. 15 lts.
💰   67.155
📏   inj. Con copa 10-12cm
💰   85.470</v>
      </c>
    </row>
    <row r="17" spans="1:4" ht="90" customHeight="1" x14ac:dyDescent="0.25">
      <c r="A17" t="str">
        <f>TRIM(MADRE!A49)</f>
        <v>Acacia Leucante</v>
      </c>
      <c r="B17" s="29" t="str">
        <f>"🌱   "&amp;UPPER(TRIM(MADRE!A49))&amp;CHAR(10)&amp;CHAR(10)&amp;"📏   "&amp;TRIM(MADRE!A50)&amp;CHAR(10)&amp;"💰   "&amp;IF(MADRE!D50="","",IF(MADRE!D50&lt;1000,TEXT(MADRE!D50,"0"),IF(MADRE!D50&lt;1000000,LEFT(TEXT(MADRE!D50,"0"),LEN(TEXT(MADRE!D50,"0"))-3)&amp;"."&amp;RIGHT(TEXT(MADRE!D50,"0"),3),LEFT(TEXT(MADRE!D50,"0"),LEN(TEXT(MADRE!D50,"0"))-6)&amp;"."&amp;MID(TEXT(MADRE!D50,"0"),LEN(TEXT(MADRE!D50,"0"))-5,3)&amp;"."&amp;RIGHT(TEXT(MADRE!D50,"0"),3))))&amp;CHAR(10)&amp;CHAR(10)&amp;"📏   "&amp;TRIM(MADRE!A51)&amp;CHAR(10)&amp;"💰   "&amp;IF(MADRE!D51="","",IF(MADRE!D51&lt;1000,TEXT(MADRE!D51,"0"),IF(MADRE!D51&lt;1000000,LEFT(TEXT(MADRE!D51,"0"),LEN(TEXT(MADRE!D51,"0"))-3)&amp;"."&amp;RIGHT(TEXT(MADRE!D51,"0"),3),LEFT(TEXT(MADRE!D51,"0"),LEN(TEXT(MADRE!D51,"0"))-6)&amp;"."&amp;MID(TEXT(MADRE!D51,"0"),LEN(TEXT(MADRE!D51,"0"))-5,3)&amp;"."&amp;RIGHT(TEXT(MADRE!D51,"0"),3))))</f>
        <v>🌱   ACACIA LEUCANTE
📏   150-180cm E. 4lts
💰   28.083
📏   180-210cm E. 10lts
💰   58.608</v>
      </c>
    </row>
    <row r="18" spans="1:4" ht="90" customHeight="1" x14ac:dyDescent="0.25">
      <c r="A18" t="str">
        <f>TRIM(MADRE!A52)</f>
        <v>Acacia Longifolia</v>
      </c>
      <c r="B18" s="29" t="str">
        <f>"🌱   "&amp;UPPER(TRIM(MADRE!A52))&amp;CHAR(10)&amp;CHAR(10)&amp;"📏   "&amp;TRIM(MADRE!A53)&amp;CHAR(10)&amp;"💰   "&amp;IF(MADRE!D53="","",IF(MADRE!D53&lt;1000,TEXT(MADRE!D53,"0"),IF(MADRE!D53&lt;1000000,LEFT(TEXT(MADRE!D53,"0"),LEN(TEXT(MADRE!D53,"0"))-3)&amp;"."&amp;RIGHT(TEXT(MADRE!D53,"0"),3),LEFT(TEXT(MADRE!D53,"0"),LEN(TEXT(MADRE!D53,"0"))-6)&amp;"."&amp;MID(TEXT(MADRE!D53,"0"),LEN(TEXT(MADRE!D53,"0"))-5,3)&amp;"."&amp;RIGHT(TEXT(MADRE!D53,"0"),3))))&amp;CHAR(10)&amp;CHAR(10)&amp;"📏   "&amp;TRIM(MADRE!A54)&amp;CHAR(10)&amp;"💰   "&amp;IF(MADRE!D54="","",IF(MADRE!D54&lt;1000,TEXT(MADRE!D54,"0"),IF(MADRE!D54&lt;1000000,LEFT(TEXT(MADRE!D54,"0"),LEN(TEXT(MADRE!D54,"0"))-3)&amp;"."&amp;RIGHT(TEXT(MADRE!D54,"0"),3),LEFT(TEXT(MADRE!D54,"0"),LEN(TEXT(MADRE!D54,"0"))-6)&amp;"."&amp;MID(TEXT(MADRE!D54,"0"),LEN(TEXT(MADRE!D54,"0"))-5,3)&amp;"."&amp;RIGHT(TEXT(MADRE!D54,"0"),3))))&amp;CHAR(10)&amp;CHAR(10)&amp;"📏   "&amp;TRIM(MADRE!A55)&amp;CHAR(10)&amp;"💰   "&amp;IF(MADRE!D55="","",IF(MADRE!D55&lt;1000,TEXT(MADRE!D55,"0"),IF(MADRE!D55&lt;1000000,LEFT(TEXT(MADRE!D55,"0"),LEN(TEXT(MADRE!D55,"0"))-3)&amp;"."&amp;RIGHT(TEXT(MADRE!D55,"0"),3),LEFT(TEXT(MADRE!D55,"0"),LEN(TEXT(MADRE!D55,"0"))-6)&amp;"."&amp;MID(TEXT(MADRE!D55,"0"),LEN(TEXT(MADRE!D55,"0"))-5,3)&amp;"."&amp;RIGHT(TEXT(MADRE!D55,"0"),3))))&amp;CHAR(10)&amp;CHAR(10)&amp;"📏   "&amp;TRIM(MADRE!A56)&amp;CHAR(10)&amp;"💰   "&amp;IF(MADRE!D56="","",IF(MADRE!D56&lt;1000,TEXT(MADRE!D56,"0"),IF(MADRE!D56&lt;1000000,LEFT(TEXT(MADRE!D56,"0"),LEN(TEXT(MADRE!D56,"0"))-3)&amp;"."&amp;RIGHT(TEXT(MADRE!D56,"0"),3),LEFT(TEXT(MADRE!D56,"0"),LEN(TEXT(MADRE!D56,"0"))-6)&amp;"."&amp;MID(TEXT(MADRE!D56,"0"),LEN(TEXT(MADRE!D56,"0"))-5,3)&amp;"."&amp;RIGHT(TEXT(MADRE!D56,"0"),3))))</f>
        <v>🌱   ACACIA LONGIFOLIA
📏   E. 4lts 150-180cm
💰   28.083
📏   E. 4lts 180-210cm
💰   35.409
📏   E. 10lts 210-250cm
💰   58.608
📏   E. 20lts 250-300cm
💰   79.365</v>
      </c>
    </row>
    <row r="19" spans="1:4" ht="220.5" customHeight="1" x14ac:dyDescent="0.25">
      <c r="A19" t="str">
        <f>TRIM(MADRE!A57)</f>
        <v>Acacia melanoxylon (A. Australiana).</v>
      </c>
      <c r="B19" s="29" t="str">
        <f>"🌱   "&amp;UPPER(TRIM(MADRE!A57))&amp;CHAR(10)&amp;CHAR(10)&amp;"📏   "&amp;TRIM(MADRE!A58)&amp;CHAR(10)&amp;"💰   "&amp;IF(MADRE!D58="","",IF(MADRE!D58&lt;1000,TEXT(MADRE!D58,"0"),IF(MADRE!D58&lt;1000000,LEFT(TEXT(MADRE!D58,"0"),LEN(TEXT(MADRE!D58,"0"))-3)&amp;"."&amp;RIGHT(TEXT(MADRE!D58,"0"),3),LEFT(TEXT(MADRE!D58,"0"),LEN(TEXT(MADRE!D58,"0"))-6)&amp;"."&amp;MID(TEXT(MADRE!D58,"0"),LEN(TEXT(MADRE!D58,"0"))-5,3)&amp;"."&amp;RIGHT(TEXT(MADRE!D58,"0"),3))))&amp;CHAR(10)&amp;CHAR(10)&amp;"📏   "&amp;TRIM(MADRE!A59)&amp;CHAR(10)&amp;"💰   "&amp;IF(MADRE!D59="","",IF(MADRE!D59&lt;1000,TEXT(MADRE!D59,"0"),IF(MADRE!D59&lt;1000000,LEFT(TEXT(MADRE!D59,"0"),LEN(TEXT(MADRE!D59,"0"))-3)&amp;"."&amp;RIGHT(TEXT(MADRE!D59,"0"),3),LEFT(TEXT(MADRE!D59,"0"),LEN(TEXT(MADRE!D59,"0"))-6)&amp;"."&amp;MID(TEXT(MADRE!D59,"0"),LEN(TEXT(MADRE!D59,"0"))-5,3)&amp;"."&amp;RIGHT(TEXT(MADRE!D59,"0"),3))))&amp;CHAR(10)&amp;CHAR(10)&amp;"📏   "&amp;TRIM(MADRE!A60)&amp;CHAR(10)&amp;"💰   "&amp;IF(MADRE!D60="","",IF(MADRE!D60&lt;1000,TEXT(MADRE!D60,"0"),IF(MADRE!D60&lt;1000000,LEFT(TEXT(MADRE!D60,"0"),LEN(TEXT(MADRE!D60,"0"))-3)&amp;"."&amp;RIGHT(TEXT(MADRE!D60,"0"),3),LEFT(TEXT(MADRE!D60,"0"),LEN(TEXT(MADRE!D60,"0"))-6)&amp;"."&amp;MID(TEXT(MADRE!D60,"0"),LEN(TEXT(MADRE!D60,"0"))-5,3)&amp;"."&amp;RIGHT(TEXT(MADRE!D60,"0"),3))))&amp;CHAR(10)&amp;CHAR(10)&amp;"📏   "&amp;TRIM(MADRE!A61)&amp;CHAR(10)&amp;"💰   "&amp;IF(MADRE!D61="","",IF(MADRE!D61&lt;1000,TEXT(MADRE!D61,"0"),IF(MADRE!D61&lt;1000000,LEFT(TEXT(MADRE!D61,"0"),LEN(TEXT(MADRE!D61,"0"))-3)&amp;"."&amp;RIGHT(TEXT(MADRE!D61,"0"),3),LEFT(TEXT(MADRE!D61,"0"),LEN(TEXT(MADRE!D61,"0"))-6)&amp;"."&amp;MID(TEXT(MADRE!D61,"0"),LEN(TEXT(MADRE!D61,"0"))-5,3)&amp;"."&amp;RIGHT(TEXT(MADRE!D61,"0"),3))))</f>
        <v>🌱   ACACIA MELANOXYLON (A. AUSTRALIANA).
📏   150-180 cm de altura. E. 4 lts
💰   28.083
📏   180-210 cm. E. 4 lts
💰   35.409
📏   210-250 cm E10 lts
💰   58.608
📏   250-300cm E 20lts
💰   78.144</v>
      </c>
    </row>
    <row r="20" spans="1:4" ht="135" customHeight="1" x14ac:dyDescent="0.25">
      <c r="A20" t="str">
        <f>TRIM(MADRE!A8)</f>
        <v>Abedul ( Betula alba).</v>
      </c>
      <c r="B20" s="29" t="str">
        <f>"🌱   "&amp;UPPER(TRIM(MADRE!A8))&amp;CHAR(10)&amp;CHAR(10)&amp;"📏   "&amp;TRIM(MADRE!A9)&amp;CHAR(10)&amp;CHAR(10)&amp;"💰   "&amp;IF(MADRE!D9="","",IF(MADRE!D9&lt;1000,TEXT(MADRE!D9,"0"),IF(MADRE!D9&lt;1000000,LEFT(TEXT(MADRE!D9,"0"),LEN(TEXT(MADRE!D9,"0"))-3)&amp;"."&amp;RIGHT(TEXT(MADRE!D9,"0"),3),LEFT(TEXT(MADRE!D9,"0"),LEN(TEXT(MADRE!D9,"0"))-6)&amp;"."&amp;MID(TEXT(MADRE!D9,"0"),LEN(TEXT(MADRE!D9,"0"))-5,3)&amp;"."&amp;RIGHT(TEXT(MADRE!D9,"0"),3))))&amp;CHAR(10)&amp;CHAR(10)&amp;"📏   "&amp;TRIM(MADRE!A10)&amp;CHAR(10)&amp;CHAR(10)&amp;"💰   "&amp;IF(MADRE!D10="","",IF(MADRE!D10&lt;1000,TEXT(MADRE!D10,"0"),IF(MADRE!D10&lt;1000000,LEFT(TEXT(MADRE!D10,"0"),LEN(TEXT(MADRE!D10,"0"))-3)&amp;"."&amp;RIGHT(TEXT(MADRE!D10,"0"),3),LEFT(TEXT(MADRE!D10,"0"),LEN(TEXT(MADRE!D10,"0"))-6)&amp;"."&amp;MID(TEXT(MADRE!D10,"0"),LEN(TEXT(MADRE!D10,"0"))-5,3)&amp;"."&amp;RIGHT(TEXT(MADRE!D10,"0"),3))))</f>
        <v>🌱   ABEDUL ( BETULA ALBA).
📏   120-150 cm de altura E, 10 lts
💰   39.072
📏   180-210 cm de altura E. 20 lts
💰   109.890</v>
      </c>
      <c r="D20" t="str">
        <f t="shared" ref="D20:D83" si="0">B20</f>
        <v>🌱   ABEDUL ( BETULA ALBA).
📏   120-150 cm de altura E, 10 lts
💰   39.072
📏   180-210 cm de altura E. 20 lts
💰   109.890</v>
      </c>
    </row>
    <row r="21" spans="1:4" ht="90" customHeight="1" x14ac:dyDescent="0.25">
      <c r="A21" t="str">
        <f>TRIM(MADRE!A11)</f>
        <v>Abelia grandiflora.</v>
      </c>
      <c r="B21" s="29" t="str">
        <f>"🌱   "&amp;UPPER(TRIM(MADRE!A11))&amp;CHAR(10)&amp;CHAR(10)&amp;"📏   "&amp;TRIM(MADRE!A12)&amp;CHAR(10)&amp;CHAR(10)&amp;"💰   "&amp;IF(MADRE!D12="","",IF(MADRE!D12&lt;1000,TEXT(MADRE!D12,"0"),IF(MADRE!D12&lt;1000000,LEFT(TEXT(MADRE!D12,"0"),LEN(TEXT(MADRE!D12,"0"))-3)&amp;"."&amp;RIGHT(TEXT(MADRE!D12,"0"),3),LEFT(TEXT(MADRE!D12,"0"),LEN(TEXT(MADRE!D12,"0"))-6)&amp;"."&amp;MID(TEXT(MADRE!D12,"0"),LEN(TEXT(MADRE!D12,"0"))-5,3)&amp;"."&amp;RIGHT(TEXT(MADRE!D12,"0"),3))))&amp;CHAR(10)&amp;CHAR(10)&amp;"📏   "&amp;TRIM(MADRE!A13)&amp;CHAR(10)&amp;CHAR(10)&amp;"💰   "&amp;IF(MADRE!D13="","",IF(MADRE!D13&lt;1000,TEXT(MADRE!D13,"0"),IF(MADRE!D13&lt;1000000,LEFT(TEXT(MADRE!D13,"0"),LEN(TEXT(MADRE!D13,"0"))-3)&amp;"."&amp;RIGHT(TEXT(MADRE!D13,"0"),3),LEFT(TEXT(MADRE!D13,"0"),LEN(TEXT(MADRE!D13,"0"))-6)&amp;"."&amp;MID(TEXT(MADRE!D13,"0"),LEN(TEXT(MADRE!D13,"0"))-5,3)&amp;"."&amp;RIGHT(TEXT(MADRE!D13,"0"),3))))&amp;CHAR(10)&amp;CHAR(10)&amp;"📏   "&amp;TRIM(MADRE!A14)&amp;CHAR(10)&amp;CHAR(10)&amp;"💰   "&amp;IF(MADRE!D14="","",IF(MADRE!D14&lt;1000,TEXT(MADRE!D14,"0"),IF(MADRE!D14&lt;1000000,LEFT(TEXT(MADRE!D14,"0"),LEN(TEXT(MADRE!D14,"0"))-3)&amp;"."&amp;RIGHT(TEXT(MADRE!D14,"0"),3),LEFT(TEXT(MADRE!D14,"0"),LEN(TEXT(MADRE!D14,"0"))-6)&amp;"."&amp;MID(TEXT(MADRE!D14,"0"),LEN(TEXT(MADRE!D14,"0"))-5,3)&amp;"."&amp;RIGHT(TEXT(MADRE!D14,"0"),3))))&amp;CHAR(10)&amp;CHAR(10)&amp;"📏   "&amp;TRIM(MADRE!A15)&amp;CHAR(10)&amp;CHAR(10)&amp;"💰   "&amp;IF(MADRE!D15="","",IF(MADRE!D15&lt;1000,TEXT(MADRE!D15,"0"),IF(MADRE!D15&lt;1000000,LEFT(TEXT(MADRE!D15,"0"),LEN(TEXT(MADRE!D15,"0"))-3)&amp;"."&amp;RIGHT(TEXT(MADRE!D15,"0"),3),LEFT(TEXT(MADRE!D15,"0"),LEN(TEXT(MADRE!D15,"0"))-6)&amp;"."&amp;MID(TEXT(MADRE!D15,"0"),LEN(TEXT(MADRE!D15,"0"))-5,3)&amp;"."&amp;RIGHT(TEXT(MADRE!D15,"0"),3))))</f>
        <v>🌱   ABELIA GRANDIFLORA.
📏   E. 4 lts
💰   12.232
📏   E. 10 lts
💰   27.000
📏   E. 15 lts
💰   36.500
📏   E. 20 lts
💰   49.000</v>
      </c>
      <c r="D21" t="str">
        <f t="shared" si="0"/>
        <v>🌱   ABELIA GRANDIFLORA.
📏   E. 4 lts
💰   12.232
📏   E. 10 lts
💰   27.000
📏   E. 15 lts
💰   36.500
📏   E. 20 lts
💰   49.000</v>
      </c>
    </row>
    <row r="22" spans="1:4" ht="90" customHeight="1" x14ac:dyDescent="0.25">
      <c r="A22" t="str">
        <f>TRIM(MADRE!A16)</f>
        <v>Abelia grandiflora compacta (enana).</v>
      </c>
      <c r="B22" s="29" t="str">
        <f>"🌱   "&amp;UPPER(TRIM(MADRE!A16))&amp;CHAR(10)&amp;CHAR(10)&amp;"📏   "&amp;TRIM(MADRE!A17)&amp;CHAR(10)&amp;CHAR(10)&amp;"💰   "&amp;IF(MADRE!D17="","",IF(MADRE!D17&lt;1000,TEXT(MADRE!D17,"0"),IF(MADRE!D17&lt;1000000,LEFT(TEXT(MADRE!D17,"0"),LEN(TEXT(MADRE!D17,"0"))-3)&amp;"."&amp;RIGHT(TEXT(MADRE!D17,"0"),3),LEFT(TEXT(MADRE!D17,"0"),LEN(TEXT(MADRE!D17,"0"))-6)&amp;"."&amp;MID(TEXT(MADRE!D17,"0"),LEN(TEXT(MADRE!D17,"0"))-5,3)&amp;"."&amp;RIGHT(TEXT(MADRE!D17,"0"),3))))&amp;CHAR(10)&amp;CHAR(10)&amp;"📏   "&amp;TRIM(MADRE!A18)&amp;CHAR(10)&amp;CHAR(10)&amp;"💰   "&amp;IF(MADRE!D18="","",IF(MADRE!D18&lt;1000,TEXT(MADRE!D18,"0"),IF(MADRE!D18&lt;1000000,LEFT(TEXT(MADRE!D18,"0"),LEN(TEXT(MADRE!D18,"0"))-3)&amp;"."&amp;RIGHT(TEXT(MADRE!D18,"0"),3),LEFT(TEXT(MADRE!D18,"0"),LEN(TEXT(MADRE!D18,"0"))-6)&amp;"."&amp;MID(TEXT(MADRE!D18,"0"),LEN(TEXT(MADRE!D18,"0"))-5,3)&amp;"."&amp;RIGHT(TEXT(MADRE!D18,"0"),3))))</f>
        <v>🌱   ABELIA GRANDIFLORA COMPACTA (ENANA).
📏   E. 4 lts
💰   12.232
📏   E. 10 lts
💰   27.000</v>
      </c>
      <c r="D22" t="str">
        <f t="shared" si="0"/>
        <v>🌱   ABELIA GRANDIFLORA COMPACTA (ENANA).
📏   E. 4 lts
💰   12.232
📏   E. 10 lts
💰   27.000</v>
      </c>
    </row>
    <row r="23" spans="1:4" ht="90" customHeight="1" x14ac:dyDescent="0.25">
      <c r="A23" t="str">
        <f>TRIM(MADRE!A19)</f>
        <v>Acacia bayleyana rubra. Inj.</v>
      </c>
      <c r="B23" s="29" t="str">
        <f>"🌱   "&amp;UPPER(TRIM(MADRE!A19))&amp;CHAR(10)&amp;CHAR(10)&amp;"📏   "&amp;TRIM(MADRE!A20)&amp;CHAR(10)&amp;CHAR(10)&amp;"💰   "&amp;IF(MADRE!D20="","",IF(MADRE!D20&lt;1000,TEXT(MADRE!D20,"0"),IF(MADRE!D20&lt;1000000,LEFT(TEXT(MADRE!D20,"0"),LEN(TEXT(MADRE!D20,"0"))-3)&amp;"."&amp;RIGHT(TEXT(MADRE!D20,"0"),3),LEFT(TEXT(MADRE!D20,"0"),LEN(TEXT(MADRE!D20,"0"))-6)&amp;"."&amp;MID(TEXT(MADRE!D20,"0"),LEN(TEXT(MADRE!D20,"0"))-5,3)&amp;"."&amp;RIGHT(TEXT(MADRE!D20,"0"),3))))&amp;CHAR(10)&amp;CHAR(10)&amp;"📏   "&amp;TRIM(MADRE!A21)&amp;CHAR(10)&amp;CHAR(10)&amp;"💰   "&amp;IF(MADRE!D21="","",IF(MADRE!D21&lt;1000,TEXT(MADRE!D21,"0"),IF(MADRE!D21&lt;1000000,LEFT(TEXT(MADRE!D21,"0"),LEN(TEXT(MADRE!D21,"0"))-3)&amp;"."&amp;RIGHT(TEXT(MADRE!D21,"0"),3),LEFT(TEXT(MADRE!D21,"0"),LEN(TEXT(MADRE!D21,"0"))-6)&amp;"."&amp;MID(TEXT(MADRE!D21,"0"),LEN(TEXT(MADRE!D21,"0"))-5,3)&amp;"."&amp;RIGHT(TEXT(MADRE!D21,"0"),3))))</f>
        <v>🌱   ACACIA BAYLEYANA RUBRA. INJ.
📏   Injertada 80 cm de altura E. 4 lts
💰   53.724
📏   Inj. 120-150 cm. E. 4 lts
💰   58.608</v>
      </c>
      <c r="D23" t="str">
        <f t="shared" si="0"/>
        <v>🌱   ACACIA BAYLEYANA RUBRA. INJ.
📏   Injertada 80 cm de altura E. 4 lts
💰   53.724
📏   Inj. 120-150 cm. E. 4 lts
💰   58.608</v>
      </c>
    </row>
    <row r="24" spans="1:4" ht="119.25" customHeight="1" x14ac:dyDescent="0.25">
      <c r="A24" t="str">
        <f>TRIM(MADRE!A22)</f>
        <v>Acacia blanca (Robinia pseudoacicia).</v>
      </c>
      <c r="B24" s="29" t="str">
        <f>"🌱   "&amp;UPPER(TRIM(MADRE!A22))&amp;CHAR(10)&amp;CHAR(10)&amp;"📏   "&amp;TRIM(MADRE!A23)&amp;CHAR(10)&amp;CHAR(10)&amp;"💰   "&amp;IF(MADRE!D23="","",IF(MADRE!D23&lt;1000,TEXT(MADRE!D23,"0"),IF(MADRE!D23&lt;1000000,LEFT(TEXT(MADRE!D23,"0"),LEN(TEXT(MADRE!D23,"0"))-3)&amp;"."&amp;RIGHT(TEXT(MADRE!D23,"0"),3),LEFT(TEXT(MADRE!D23,"0"),LEN(TEXT(MADRE!D23,"0"))-6)&amp;"."&amp;MID(TEXT(MADRE!D23,"0"),LEN(TEXT(MADRE!D23,"0"))-5,3)&amp;"."&amp;RIGHT(TEXT(MADRE!D23,"0"),3))))&amp;CHAR(10)&amp;CHAR(10)&amp;"📏   "&amp;TRIM(MADRE!A24)&amp;CHAR(10)&amp;CHAR(10)&amp;"💰   "&amp;IF(MADRE!D24="","",IF(MADRE!D24&lt;1000,TEXT(MADRE!D24,"0"),IF(MADRE!D24&lt;1000000,LEFT(TEXT(MADRE!D24,"0"),LEN(TEXT(MADRE!D24,"0"))-3)&amp;"."&amp;RIGHT(TEXT(MADRE!D24,"0"),3),LEFT(TEXT(MADRE!D24,"0"),LEN(TEXT(MADRE!D24,"0"))-6)&amp;"."&amp;MID(TEXT(MADRE!D24,"0"),LEN(TEXT(MADRE!D24,"0"))-5,3)&amp;"."&amp;RIGHT(TEXT(MADRE!D24,"0"),3))))&amp;CHAR(10)&amp;CHAR(10)&amp;"📏   "&amp;TRIM(MADRE!A25)&amp;CHAR(10)&amp;CHAR(10)&amp;"💰   "&amp;IF(MADRE!D25="","",IF(MADRE!D25&lt;1000,TEXT(MADRE!D25,"0"),IF(MADRE!D25&lt;1000000,LEFT(TEXT(MADRE!D25,"0"),LEN(TEXT(MADRE!D25,"0"))-3)&amp;"."&amp;RIGHT(TEXT(MADRE!D25,"0"),3),LEFT(TEXT(MADRE!D25,"0"),LEN(TEXT(MADRE!D25,"0"))-6)&amp;"."&amp;MID(TEXT(MADRE!D25,"0"),LEN(TEXT(MADRE!D25,"0"))-5,3)&amp;"."&amp;RIGHT(TEXT(MADRE!D25,"0"),3))))</f>
        <v>🌱   ACACIA BLANCA (ROBINIA PSEUDOACICIA).
📏   150-180 cm. E. 4 lts
💰   36.630
📏   180-210cm E. 10 lts
💰   61.050
📏   220-250cm E.. 15lts
💰   79.365</v>
      </c>
      <c r="D24" t="str">
        <f t="shared" si="0"/>
        <v>🌱   ACACIA BLANCA (ROBINIA PSEUDOACICIA).
📏   150-180 cm. E. 4 lts
💰   36.630
📏   180-210cm E. 10 lts
💰   61.050
📏   220-250cm E.. 15lts
💰   79.365</v>
      </c>
    </row>
    <row r="25" spans="1:4" ht="126.75" customHeight="1" x14ac:dyDescent="0.25">
      <c r="A25" t="str">
        <f>TRIM(MADRE!A26)</f>
        <v>Acacia bola (Robinia pseudoacacia umbracuculifera). Inj.</v>
      </c>
      <c r="B25" s="29" t="str">
        <f>"🌱   "&amp;UPPER(TRIM(MADRE!A26))&amp;CHAR(10)&amp;CHAR(10)&amp;"📏   "&amp;TRIM(MADRE!A27)&amp;CHAR(10)&amp;CHAR(10)&amp;"💰   "&amp;IF(MADRE!D27="","",IF(MADRE!D27&lt;1000,TEXT(MADRE!D27,"0"),IF(MADRE!D27&lt;1000000,LEFT(TEXT(MADRE!D27,"0"),LEN(TEXT(MADRE!D27,"0"))-3)&amp;"."&amp;RIGHT(TEXT(MADRE!D27,"0"),3),LEFT(TEXT(MADRE!D27,"0"),LEN(TEXT(MADRE!D27,"0"))-6)&amp;"."&amp;MID(TEXT(MADRE!D27,"0"),LEN(TEXT(MADRE!D27,"0"))-5,3)&amp;"."&amp;RIGHT(TEXT(MADRE!D27,"0"),3))))&amp;CHAR(10)&amp;CHAR(10)&amp;"📏   "&amp;TRIM(MADRE!A28)&amp;CHAR(10)&amp;CHAR(10)&amp;"💰   "&amp;IF(MADRE!D28="","",IF(MADRE!D28&lt;1000,TEXT(MADRE!D28,"0"),IF(MADRE!D28&lt;1000000,LEFT(TEXT(MADRE!D28,"0"),LEN(TEXT(MADRE!D28,"0"))-3)&amp;"."&amp;RIGHT(TEXT(MADRE!D28,"0"),3),LEFT(TEXT(MADRE!D28,"0"),LEN(TEXT(MADRE!D28,"0"))-6)&amp;"."&amp;MID(TEXT(MADRE!D28,"0"),LEN(TEXT(MADRE!D28,"0"))-5,3)&amp;"."&amp;RIGHT(TEXT(MADRE!D28,"0"),3))))&amp;CHAR(10)&amp;CHAR(10)&amp;"📏   "&amp;TRIM(MADRE!A29)&amp;CHAR(10)&amp;CHAR(10)&amp;"💰   "&amp;IF(MADRE!D29="","",IF(MADRE!D29&lt;1000,TEXT(MADRE!D29,"0"),IF(MADRE!D29&lt;1000000,LEFT(TEXT(MADRE!D29,"0"),LEN(TEXT(MADRE!D29,"0"))-3)&amp;"."&amp;RIGHT(TEXT(MADRE!D29,"0"),3),LEFT(TEXT(MADRE!D29,"0"),LEN(TEXT(MADRE!D29,"0"))-6)&amp;"."&amp;MID(TEXT(MADRE!D29,"0"),LEN(TEXT(MADRE!D29,"0"))-5,3)&amp;"."&amp;RIGHT(TEXT(MADRE!D29,"0"),3))))</f>
        <v>🌱   ACACIA BOLA (ROBINIA PSEUDOACACIA UMBRACUCULIFERA). INJ.
📏   Inj. A 200 cm de altura, Con copa, 6-8 cm circunsferencia de tronco. E. 10 lts.
💰   58.608
📏   Inj, a 200 cm. Con copa, 8-10 cm E. 15 lts.
💰   67.155
📏   inj a 200cm con copa, 10-12cm circunsf. 20lts
💰   85.470</v>
      </c>
      <c r="D25" t="str">
        <f t="shared" si="0"/>
        <v>🌱   ACACIA BOLA (ROBINIA PSEUDOACACIA UMBRACUCULIFERA). INJ.
📏   Inj. A 200 cm de altura, Con copa, 6-8 cm circunsferencia de tronco. E. 10 lts.
💰   58.608
📏   Inj, a 200 cm. Con copa, 8-10 cm E. 15 lts.
💰   67.155
📏   inj a 200cm con copa, 10-12cm circunsf. 20lts
💰   85.470</v>
      </c>
    </row>
    <row r="26" spans="1:4" ht="90" customHeight="1" x14ac:dyDescent="0.25">
      <c r="A26" t="str">
        <f>TRIM(MADRE!A30)</f>
        <v>Acacia casque rouge (Robinia pseudoacacia). Inj.</v>
      </c>
      <c r="B26" s="29" t="str">
        <f>"🌱   "&amp;UPPER(TRIM(MADRE!A30))&amp;CHAR(10)&amp;CHAR(10)&amp;"📏   "&amp;TRIM(MADRE!A31)&amp;CHAR(10)&amp;CHAR(10)&amp;"💰   "&amp;IF(MADRE!D31="","",IF(MADRE!D31&lt;1000,TEXT(MADRE!D31,"0"),IF(MADRE!D31&lt;1000000,LEFT(TEXT(MADRE!D31,"0"),LEN(TEXT(MADRE!D31,"0"))-3)&amp;"."&amp;RIGHT(TEXT(MADRE!D31,"0"),3),LEFT(TEXT(MADRE!D31,"0"),LEN(TEXT(MADRE!D31,"0"))-6)&amp;"."&amp;MID(TEXT(MADRE!D31,"0"),LEN(TEXT(MADRE!D31,"0"))-5,3)&amp;"."&amp;RIGHT(TEXT(MADRE!D31,"0"),3))))&amp;CHAR(10)&amp;CHAR(10)&amp;"📏   "&amp;TRIM(MADRE!A32)&amp;CHAR(10)&amp;CHAR(10)&amp;"💰   "&amp;IF(MADRE!D32="","",IF(MADRE!D32&lt;1000,TEXT(MADRE!D32,"0"),IF(MADRE!D32&lt;1000000,LEFT(TEXT(MADRE!D32,"0"),LEN(TEXT(MADRE!D32,"0"))-3)&amp;"."&amp;RIGHT(TEXT(MADRE!D32,"0"),3),LEFT(TEXT(MADRE!D32,"0"),LEN(TEXT(MADRE!D32,"0"))-6)&amp;"."&amp;MID(TEXT(MADRE!D32,"0"),LEN(TEXT(MADRE!D32,"0"))-5,3)&amp;"."&amp;RIGHT(TEXT(MADRE!D32,"0"),3))))</f>
        <v>🌱   ACACIA CASQUE ROUGE (ROBINIA PSEUDOACACIA). INJ.
📏   Inj. 200cm de altura Con copa, 8-10 cm de circunsferencia de tronco. E. 15 lts.
💰   67.155
📏   Inj. Con copa, 10-12 cm E. 20 lts.
💰   78.144</v>
      </c>
      <c r="D26" t="str">
        <f t="shared" si="0"/>
        <v>🌱   ACACIA CASQUE ROUGE (ROBINIA PSEUDOACACIA). INJ.
📏   Inj. 200cm de altura Con copa, 8-10 cm de circunsferencia de tronco. E. 15 lts.
💰   67.155
📏   Inj. Con copa, 10-12 cm E. 20 lts.
💰   78.144</v>
      </c>
    </row>
    <row r="27" spans="1:4" ht="90" customHeight="1" x14ac:dyDescent="0.25">
      <c r="A27" t="str">
        <f>TRIM(MADRE!A33)</f>
        <v>Acacia constantinopla (Albizzia julibrissin).</v>
      </c>
      <c r="B27" s="29" t="str">
        <f>"🌱   "&amp;UPPER(TRIM(MADRE!A33))&amp;CHAR(10)&amp;CHAR(10)&amp;"📏   "&amp;TRIM(MADRE!A34)&amp;CHAR(10)&amp;CHAR(10)&amp;"💰   "&amp;IF(MADRE!D34="","",IF(MADRE!D34&lt;1000,TEXT(MADRE!D34,"0"),IF(MADRE!D34&lt;1000000,LEFT(TEXT(MADRE!D34,"0"),LEN(TEXT(MADRE!D34,"0"))-3)&amp;"."&amp;RIGHT(TEXT(MADRE!D34,"0"),3),LEFT(TEXT(MADRE!D34,"0"),LEN(TEXT(MADRE!D34,"0"))-6)&amp;"."&amp;MID(TEXT(MADRE!D34,"0"),LEN(TEXT(MADRE!D34,"0"))-5,3)&amp;"."&amp;RIGHT(TEXT(MADRE!D34,"0"),3))))&amp;CHAR(10)&amp;CHAR(10)&amp;"📏   "&amp;TRIM(MADRE!A35)&amp;CHAR(10)&amp;CHAR(10)&amp;"💰   "&amp;IF(MADRE!D35="","",IF(MADRE!D35&lt;1000,TEXT(MADRE!D35,"0"),IF(MADRE!D35&lt;1000000,LEFT(TEXT(MADRE!D35,"0"),LEN(TEXT(MADRE!D35,"0"))-3)&amp;"."&amp;RIGHT(TEXT(MADRE!D35,"0"),3),LEFT(TEXT(MADRE!D35,"0"),LEN(TEXT(MADRE!D35,"0"))-6)&amp;"."&amp;MID(TEXT(MADRE!D35,"0"),LEN(TEXT(MADRE!D35,"0"))-5,3)&amp;"."&amp;RIGHT(TEXT(MADRE!D35,"0"),3))))</f>
        <v>🌱   ACACIA CONSTANTINOPLA (ALBIZZIA JULIBRISSIN).
📏   con copa, 6-8 cm de circunsferencia de tronco. 180-210 cm de altura E. 15 lts
💰   67.155
📏   con copa, 8-10 cm. 210-250 cm E. 20 lts
💰   78.144</v>
      </c>
      <c r="D27" t="str">
        <f t="shared" si="0"/>
        <v>🌱   ACACIA CONSTANTINOPLA (ALBIZZIA JULIBRISSIN).
📏   con copa, 6-8 cm de circunsferencia de tronco. 180-210 cm de altura E. 15 lts
💰   67.155
📏   con copa, 8-10 cm. 210-250 cm E. 20 lts
💰   78.144</v>
      </c>
    </row>
    <row r="28" spans="1:4" ht="172.5" customHeight="1" x14ac:dyDescent="0.25">
      <c r="A28" t="str">
        <f>TRIM(MADRE!A36)</f>
        <v>Acacia dealbata (Aromo frances).</v>
      </c>
      <c r="B28" s="29" t="str">
        <f>"🌱   "&amp;UPPER(TRIM(MADRE!A36))&amp;CHAR(10)&amp;CHAR(10)&amp;"📏   "&amp;TRIM(MADRE!A37)&amp;CHAR(10)&amp;CHAR(10)&amp;"💰   "&amp;IF(MADRE!D37="","",IF(MADRE!D37&lt;1000,TEXT(MADRE!D37,"0"),IF(MADRE!D37&lt;1000000,LEFT(TEXT(MADRE!D37,"0"),LEN(TEXT(MADRE!D37,"0"))-3)&amp;"."&amp;RIGHT(TEXT(MADRE!D37,"0"),3),LEFT(TEXT(MADRE!D37,"0"),LEN(TEXT(MADRE!D37,"0"))-6)&amp;"."&amp;MID(TEXT(MADRE!D37,"0"),LEN(TEXT(MADRE!D37,"0"))-5,3)&amp;"."&amp;RIGHT(TEXT(MADRE!D37,"0"),3))))&amp;CHAR(10)&amp;CHAR(10)&amp;"📏   "&amp;TRIM(MADRE!A38)&amp;CHAR(10)&amp;CHAR(10)&amp;"💰   "&amp;IF(MADRE!D38="","",IF(MADRE!D38&lt;1000,TEXT(MADRE!D38,"0"),IF(MADRE!D38&lt;1000000,LEFT(TEXT(MADRE!D38,"0"),LEN(TEXT(MADRE!D38,"0"))-3)&amp;"."&amp;RIGHT(TEXT(MADRE!D38,"0"),3),LEFT(TEXT(MADRE!D38,"0"),LEN(TEXT(MADRE!D38,"0"))-6)&amp;"."&amp;MID(TEXT(MADRE!D38,"0"),LEN(TEXT(MADRE!D38,"0"))-5,3)&amp;"."&amp;RIGHT(TEXT(MADRE!D38,"0"),3))))</f>
        <v>🌱   ACACIA DEALBATA (AROMO FRANCES).
📏   con copa, 210-250 cm. E. 10 lts
💰   42.000
📏   con copa, 250 cm. E. 20 lts
💰   78.144</v>
      </c>
      <c r="D28" t="str">
        <f t="shared" si="0"/>
        <v>🌱   ACACIA DEALBATA (AROMO FRANCES).
📏   con copa, 210-250 cm. E. 10 lts
💰   42.000
📏   con copa, 250 cm. E. 20 lts
💰   78.144</v>
      </c>
    </row>
    <row r="29" spans="1:4" ht="90" customHeight="1" x14ac:dyDescent="0.25">
      <c r="A29" t="str">
        <f>TRIM(MADRE!A39)</f>
        <v>Acacia Caven (Vachellia caven) Espinillo</v>
      </c>
      <c r="B29" s="29" t="str">
        <f>"🌱   "&amp;UPPER(TRIM(MADRE!A39))&amp;CHAR(10)&amp;CHAR(10)&amp;"📏   "&amp;TRIM(MADRE!A40)&amp;CHAR(10)&amp;CHAR(10)&amp;"💰   "&amp;IF(MADRE!D40="","",IF(MADRE!D40&lt;1000,TEXT(MADRE!D40,"0"),IF(MADRE!D40&lt;1000000,LEFT(TEXT(MADRE!D40,"0"),LEN(TEXT(MADRE!D40,"0"))-3)&amp;"."&amp;RIGHT(TEXT(MADRE!D40,"0"),3),LEFT(TEXT(MADRE!D40,"0"),LEN(TEXT(MADRE!D40,"0"))-6)&amp;"."&amp;MID(TEXT(MADRE!D40,"0"),LEN(TEXT(MADRE!D40,"0"))-5,3)&amp;"."&amp;RIGHT(TEXT(MADRE!D40,"0"),3))))&amp;CHAR(10)&amp;CHAR(10)&amp;"📏   "&amp;TRIM(MADRE!A41)&amp;CHAR(10)&amp;CHAR(10)&amp;"💰   "&amp;IF(MADRE!D41="","",IF(MADRE!D41&lt;1000,TEXT(MADRE!D41,"0"),IF(MADRE!D41&lt;1000000,LEFT(TEXT(MADRE!D41,"0"),LEN(TEXT(MADRE!D41,"0"))-3)&amp;"."&amp;RIGHT(TEXT(MADRE!D41,"0"),3),LEFT(TEXT(MADRE!D41,"0"),LEN(TEXT(MADRE!D41,"0"))-6)&amp;"."&amp;MID(TEXT(MADRE!D41,"0"),LEN(TEXT(MADRE!D41,"0"))-5,3)&amp;"."&amp;RIGHT(TEXT(MADRE!D41,"0"),3))))</f>
        <v>🌱   ACACIA CAVEN (VACHELLIA CAVEN) ESPINILLO
📏   120-150cm E. 4lts
💰   28.083
📏   150-180cm E. 10lts
💰   40.000</v>
      </c>
      <c r="D29" t="str">
        <f t="shared" si="0"/>
        <v>🌱   ACACIA CAVEN (VACHELLIA CAVEN) ESPINILLO
📏   120-150cm E. 4lts
💰   28.083
📏   150-180cm E. 10lts
💰   40.000</v>
      </c>
    </row>
    <row r="30" spans="1:4" ht="168" customHeight="1" x14ac:dyDescent="0.25">
      <c r="A30" t="str">
        <f>TRIM(MADRE!A42)</f>
        <v>Acacia floribunda.</v>
      </c>
      <c r="B30" s="29" t="str">
        <f>"🌱   "&amp;UPPER(TRIM(MADRE!A42))&amp;CHAR(10)&amp;CHAR(10)&amp;"📏   "&amp;TRIM(MADRE!A43)&amp;CHAR(10)&amp;CHAR(10)&amp;"💰   "&amp;IF(MADRE!D43="","",IF(MADRE!D43&lt;1000,TEXT(MADRE!D43,"0"),IF(MADRE!D43&lt;1000000,LEFT(TEXT(MADRE!D43,"0"),LEN(TEXT(MADRE!D43,"0"))-3)&amp;"."&amp;RIGHT(TEXT(MADRE!D43,"0"),3),LEFT(TEXT(MADRE!D43,"0"),LEN(TEXT(MADRE!D43,"0"))-6)&amp;"."&amp;MID(TEXT(MADRE!D43,"0"),LEN(TEXT(MADRE!D43,"0"))-5,3)&amp;"."&amp;RIGHT(TEXT(MADRE!D43,"0"),3))))&amp;CHAR(10)&amp;CHAR(10)&amp;"📏   "&amp;TRIM(MADRE!A44)&amp;CHAR(10)&amp;CHAR(10)&amp;"💰   "&amp;IF(MADRE!D44="","",IF(MADRE!D44&lt;1000,TEXT(MADRE!D44,"0"),IF(MADRE!D44&lt;1000000,LEFT(TEXT(MADRE!D44,"0"),LEN(TEXT(MADRE!D44,"0"))-3)&amp;"."&amp;RIGHT(TEXT(MADRE!D44,"0"),3),LEFT(TEXT(MADRE!D44,"0"),LEN(TEXT(MADRE!D44,"0"))-6)&amp;"."&amp;MID(TEXT(MADRE!D44,"0"),LEN(TEXT(MADRE!D44,"0"))-5,3)&amp;"."&amp;RIGHT(TEXT(MADRE!D44,"0"),3))))</f>
        <v>🌱   ACACIA FLORIBUNDA.
📏   150-180 cm. E. 4 lts
💰   28.083
📏   180-210cm. .. E. 10lts
💰   58.608</v>
      </c>
      <c r="D30" t="str">
        <f t="shared" si="0"/>
        <v>🌱   ACACIA FLORIBUNDA.
📏   150-180 cm. E. 4 lts
💰   28.083
📏   180-210cm. .. E. 10lts
💰   58.608</v>
      </c>
    </row>
    <row r="31" spans="1:4" ht="90" customHeight="1" x14ac:dyDescent="0.25">
      <c r="A31" t="str">
        <f>TRIM(MADRE!A45)</f>
        <v>Acacia frisia (Robinia pseudoacacia aurea). Inj.</v>
      </c>
      <c r="B31" s="29" t="str">
        <f>"🌱   "&amp;UPPER(TRIM(MADRE!A45))&amp;CHAR(10)&amp;CHAR(10)&amp;"📏   "&amp;TRIM(MADRE!A46)&amp;CHAR(10)&amp;CHAR(10)&amp;"💰   "&amp;IF(MADRE!D46="","",IF(MADRE!D46&lt;1000,TEXT(MADRE!D46,"0"),IF(MADRE!D46&lt;1000000,LEFT(TEXT(MADRE!D46,"0"),LEN(TEXT(MADRE!D46,"0"))-3)&amp;"."&amp;RIGHT(TEXT(MADRE!D46,"0"),3),LEFT(TEXT(MADRE!D46,"0"),LEN(TEXT(MADRE!D46,"0"))-6)&amp;"."&amp;MID(TEXT(MADRE!D46,"0"),LEN(TEXT(MADRE!D46,"0"))-5,3)&amp;"."&amp;RIGHT(TEXT(MADRE!D46,"0"),3))))&amp;CHAR(10)&amp;CHAR(10)&amp;"📏   "&amp;TRIM(MADRE!A47)&amp;CHAR(10)&amp;CHAR(10)&amp;"💰   "&amp;IF(MADRE!D47="","",IF(MADRE!D47&lt;1000,TEXT(MADRE!D47,"0"),IF(MADRE!D47&lt;1000000,LEFT(TEXT(MADRE!D47,"0"),LEN(TEXT(MADRE!D47,"0"))-3)&amp;"."&amp;RIGHT(TEXT(MADRE!D47,"0"),3),LEFT(TEXT(MADRE!D47,"0"),LEN(TEXT(MADRE!D47,"0"))-6)&amp;"."&amp;MID(TEXT(MADRE!D47,"0"),LEN(TEXT(MADRE!D47,"0"))-5,3)&amp;"."&amp;RIGHT(TEXT(MADRE!D47,"0"),3))))&amp;CHAR(10)&amp;CHAR(10)&amp;"📏   "&amp;TRIM(MADRE!A48)&amp;CHAR(10)&amp;CHAR(10)&amp;"💰   "&amp;IF(MADRE!D48="","",IF(MADRE!D48&lt;1000,TEXT(MADRE!D48,"0"),IF(MADRE!D48&lt;1000000,LEFT(TEXT(MADRE!D48,"0"),LEN(TEXT(MADRE!D48,"0"))-3)&amp;"."&amp;RIGHT(TEXT(MADRE!D48,"0"),3),LEFT(TEXT(MADRE!D48,"0"),LEN(TEXT(MADRE!D48,"0"))-6)&amp;"."&amp;MID(TEXT(MADRE!D48,"0"),LEN(TEXT(MADRE!D48,"0"))-5,3)&amp;"."&amp;RIGHT(TEXT(MADRE!D48,"0"),3))))</f>
        <v>🌱   ACACIA FRISIA (ROBINIA PSEUDOACACIA AUREA). INJ.
📏   Injertado. Con copa, 6-8 cm circunsferencia de tronco. E. 10 lts.
💰   58.608
📏   Inj. Con copa, 8-10 cm E. 15 lts.
💰   67.155
📏   inj. Con copa 10-12cm
💰   85.470</v>
      </c>
      <c r="D31" t="str">
        <f t="shared" si="0"/>
        <v>🌱   ACACIA FRISIA (ROBINIA PSEUDOACACIA AUREA). INJ.
📏   Injertado. Con copa, 6-8 cm circunsferencia de tronco. E. 10 lts.
💰   58.608
📏   Inj. Con copa, 8-10 cm E. 15 lts.
💰   67.155
📏   inj. Con copa 10-12cm
💰   85.470</v>
      </c>
    </row>
    <row r="32" spans="1:4" ht="90" customHeight="1" x14ac:dyDescent="0.25">
      <c r="A32" t="str">
        <f>TRIM(MADRE!A49)</f>
        <v>Acacia Leucante</v>
      </c>
      <c r="B32" s="29" t="str">
        <f>"🌱   "&amp;UPPER(TRIM(MADRE!A49))&amp;CHAR(10)&amp;CHAR(10)&amp;"📏   "&amp;TRIM(MADRE!A50)&amp;CHAR(10)&amp;CHAR(10)&amp;"💰   "&amp;IF(MADRE!D50="","",IF(MADRE!D50&lt;1000,TEXT(MADRE!D50,"0"),IF(MADRE!D50&lt;1000000,LEFT(TEXT(MADRE!D50,"0"),LEN(TEXT(MADRE!D50,"0"))-3)&amp;"."&amp;RIGHT(TEXT(MADRE!D50,"0"),3),LEFT(TEXT(MADRE!D50,"0"),LEN(TEXT(MADRE!D50,"0"))-6)&amp;"."&amp;MID(TEXT(MADRE!D50,"0"),LEN(TEXT(MADRE!D50,"0"))-5,3)&amp;"."&amp;RIGHT(TEXT(MADRE!D50,"0"),3))))&amp;CHAR(10)&amp;CHAR(10)&amp;"📏   "&amp;TRIM(MADRE!A51)&amp;CHAR(10)&amp;CHAR(10)&amp;"💰   "&amp;IF(MADRE!D51="","",IF(MADRE!D51&lt;1000,TEXT(MADRE!D51,"0"),IF(MADRE!D51&lt;1000000,LEFT(TEXT(MADRE!D51,"0"),LEN(TEXT(MADRE!D51,"0"))-3)&amp;"."&amp;RIGHT(TEXT(MADRE!D51,"0"),3),LEFT(TEXT(MADRE!D51,"0"),LEN(TEXT(MADRE!D51,"0"))-6)&amp;"."&amp;MID(TEXT(MADRE!D51,"0"),LEN(TEXT(MADRE!D51,"0"))-5,3)&amp;"."&amp;RIGHT(TEXT(MADRE!D51,"0"),3))))</f>
        <v>🌱   ACACIA LEUCANTE
📏   150-180cm E. 4lts
💰   28.083
📏   180-210cm E. 10lts
💰   58.608</v>
      </c>
      <c r="D32" t="str">
        <f t="shared" si="0"/>
        <v>🌱   ACACIA LEUCANTE
📏   150-180cm E. 4lts
💰   28.083
📏   180-210cm E. 10lts
💰   58.608</v>
      </c>
    </row>
    <row r="33" spans="1:4" ht="90" customHeight="1" x14ac:dyDescent="0.25">
      <c r="A33" t="str">
        <f>TRIM(MADRE!A52)</f>
        <v>Acacia Longifolia</v>
      </c>
      <c r="B33" s="29" t="str">
        <f>"🌱   "&amp;UPPER(TRIM(MADRE!A52))&amp;CHAR(10)&amp;CHAR(10)&amp;"📏   "&amp;TRIM(MADRE!A53)&amp;CHAR(10)&amp;CHAR(10)&amp;"💰   "&amp;IF(MADRE!D53="","",IF(MADRE!D53&lt;1000,TEXT(MADRE!D53,"0"),IF(MADRE!D53&lt;1000000,LEFT(TEXT(MADRE!D53,"0"),LEN(TEXT(MADRE!D53,"0"))-3)&amp;"."&amp;RIGHT(TEXT(MADRE!D53,"0"),3),LEFT(TEXT(MADRE!D53,"0"),LEN(TEXT(MADRE!D53,"0"))-6)&amp;"."&amp;MID(TEXT(MADRE!D53,"0"),LEN(TEXT(MADRE!D53,"0"))-5,3)&amp;"."&amp;RIGHT(TEXT(MADRE!D53,"0"),3))))&amp;CHAR(10)&amp;CHAR(10)&amp;"📏   "&amp;TRIM(MADRE!A54)&amp;CHAR(10)&amp;CHAR(10)&amp;"💰   "&amp;IF(MADRE!D54="","",IF(MADRE!D54&lt;1000,TEXT(MADRE!D54,"0"),IF(MADRE!D54&lt;1000000,LEFT(TEXT(MADRE!D54,"0"),LEN(TEXT(MADRE!D54,"0"))-3)&amp;"."&amp;RIGHT(TEXT(MADRE!D54,"0"),3),LEFT(TEXT(MADRE!D54,"0"),LEN(TEXT(MADRE!D54,"0"))-6)&amp;"."&amp;MID(TEXT(MADRE!D54,"0"),LEN(TEXT(MADRE!D54,"0"))-5,3)&amp;"."&amp;RIGHT(TEXT(MADRE!D54,"0"),3))))&amp;CHAR(10)&amp;CHAR(10)&amp;"📏   "&amp;TRIM(MADRE!A55)&amp;CHAR(10)&amp;CHAR(10)&amp;"💰   "&amp;IF(MADRE!D55="","",IF(MADRE!D55&lt;1000,TEXT(MADRE!D55,"0"),IF(MADRE!D55&lt;1000000,LEFT(TEXT(MADRE!D55,"0"),LEN(TEXT(MADRE!D55,"0"))-3)&amp;"."&amp;RIGHT(TEXT(MADRE!D55,"0"),3),LEFT(TEXT(MADRE!D55,"0"),LEN(TEXT(MADRE!D55,"0"))-6)&amp;"."&amp;MID(TEXT(MADRE!D55,"0"),LEN(TEXT(MADRE!D55,"0"))-5,3)&amp;"."&amp;RIGHT(TEXT(MADRE!D55,"0"),3))))&amp;CHAR(10)&amp;CHAR(10)&amp;"📏   "&amp;TRIM(MADRE!A56)&amp;CHAR(10)&amp;CHAR(10)&amp;"💰   "&amp;IF(MADRE!D56="","",IF(MADRE!D56&lt;1000,TEXT(MADRE!D56,"0"),IF(MADRE!D56&lt;1000000,LEFT(TEXT(MADRE!D56,"0"),LEN(TEXT(MADRE!D56,"0"))-3)&amp;"."&amp;RIGHT(TEXT(MADRE!D56,"0"),3),LEFT(TEXT(MADRE!D56,"0"),LEN(TEXT(MADRE!D56,"0"))-6)&amp;"."&amp;MID(TEXT(MADRE!D56,"0"),LEN(TEXT(MADRE!D56,"0"))-5,3)&amp;"."&amp;RIGHT(TEXT(MADRE!D56,"0"),3))))</f>
        <v>🌱   ACACIA LONGIFOLIA
📏   E. 4lts 150-180cm
💰   28.083
📏   E. 4lts 180-210cm
💰   35.409
📏   E. 10lts 210-250cm
💰   58.608
📏   E. 20lts 250-300cm
💰   79.365</v>
      </c>
      <c r="D33" t="str">
        <f t="shared" si="0"/>
        <v>🌱   ACACIA LONGIFOLIA
📏   E. 4lts 150-180cm
💰   28.083
📏   E. 4lts 180-210cm
💰   35.409
📏   E. 10lts 210-250cm
💰   58.608
📏   E. 20lts 250-300cm
💰   79.365</v>
      </c>
    </row>
    <row r="34" spans="1:4" ht="90" customHeight="1" x14ac:dyDescent="0.25">
      <c r="A34" t="str">
        <f>TRIM(MADRE!A57)</f>
        <v>Acacia melanoxylon (A. Australiana).</v>
      </c>
      <c r="B34" s="29" t="str">
        <f>"🌱   "&amp;UPPER(TRIM(MADRE!A57))&amp;CHAR(10)&amp;CHAR(10)&amp;"📏   "&amp;TRIM(MADRE!A58)&amp;CHAR(10)&amp;CHAR(10)&amp;"💰   "&amp;IF(MADRE!D58="","",IF(MADRE!D58&lt;1000,TEXT(MADRE!D58,"0"),IF(MADRE!D58&lt;1000000,LEFT(TEXT(MADRE!D58,"0"),LEN(TEXT(MADRE!D58,"0"))-3)&amp;"."&amp;RIGHT(TEXT(MADRE!D58,"0"),3),LEFT(TEXT(MADRE!D58,"0"),LEN(TEXT(MADRE!D58,"0"))-6)&amp;"."&amp;MID(TEXT(MADRE!D58,"0"),LEN(TEXT(MADRE!D58,"0"))-5,3)&amp;"."&amp;RIGHT(TEXT(MADRE!D58,"0"),3))))&amp;CHAR(10)&amp;CHAR(10)&amp;"📏   "&amp;TRIM(MADRE!A59)&amp;CHAR(10)&amp;CHAR(10)&amp;"💰   "&amp;IF(MADRE!D59="","",IF(MADRE!D59&lt;1000,TEXT(MADRE!D59,"0"),IF(MADRE!D59&lt;1000000,LEFT(TEXT(MADRE!D59,"0"),LEN(TEXT(MADRE!D59,"0"))-3)&amp;"."&amp;RIGHT(TEXT(MADRE!D59,"0"),3),LEFT(TEXT(MADRE!D59,"0"),LEN(TEXT(MADRE!D59,"0"))-6)&amp;"."&amp;MID(TEXT(MADRE!D59,"0"),LEN(TEXT(MADRE!D59,"0"))-5,3)&amp;"."&amp;RIGHT(TEXT(MADRE!D59,"0"),3))))&amp;CHAR(10)&amp;CHAR(10)&amp;"📏   "&amp;TRIM(MADRE!A60)&amp;CHAR(10)&amp;CHAR(10)&amp;"💰   "&amp;IF(MADRE!D60="","",IF(MADRE!D60&lt;1000,TEXT(MADRE!D60,"0"),IF(MADRE!D60&lt;1000000,LEFT(TEXT(MADRE!D60,"0"),LEN(TEXT(MADRE!D60,"0"))-3)&amp;"."&amp;RIGHT(TEXT(MADRE!D60,"0"),3),LEFT(TEXT(MADRE!D60,"0"),LEN(TEXT(MADRE!D60,"0"))-6)&amp;"."&amp;MID(TEXT(MADRE!D60,"0"),LEN(TEXT(MADRE!D60,"0"))-5,3)&amp;"."&amp;RIGHT(TEXT(MADRE!D60,"0"),3))))&amp;CHAR(10)&amp;CHAR(10)&amp;"📏   "&amp;TRIM(MADRE!A61)&amp;CHAR(10)&amp;CHAR(10)&amp;"💰   "&amp;IF(MADRE!D61="","",IF(MADRE!D61&lt;1000,TEXT(MADRE!D61,"0"),IF(MADRE!D61&lt;1000000,LEFT(TEXT(MADRE!D61,"0"),LEN(TEXT(MADRE!D61,"0"))-3)&amp;"."&amp;RIGHT(TEXT(MADRE!D61,"0"),3),LEFT(TEXT(MADRE!D61,"0"),LEN(TEXT(MADRE!D61,"0"))-6)&amp;"."&amp;MID(TEXT(MADRE!D61,"0"),LEN(TEXT(MADRE!D61,"0"))-5,3)&amp;"."&amp;RIGHT(TEXT(MADRE!D61,"0"),3))))</f>
        <v>🌱   ACACIA MELANOXYLON (A. AUSTRALIANA).
📏   150-180 cm de altura. E. 4 lts
💰   28.083
📏   180-210 cm. E. 4 lts
💰   35.409
📏   210-250 cm E10 lts
💰   58.608
📏   250-300cm E 20lts
💰   78.144</v>
      </c>
      <c r="D34" t="str">
        <f t="shared" si="0"/>
        <v>🌱   ACACIA MELANOXYLON (A. AUSTRALIANA).
📏   150-180 cm de altura. E. 4 lts
💰   28.083
📏   180-210 cm. E. 4 lts
💰   35.409
📏   210-250 cm E10 lts
💰   58.608
📏   250-300cm E 20lts
💰   78.144</v>
      </c>
    </row>
    <row r="35" spans="1:4" ht="90" customHeight="1" x14ac:dyDescent="0.25">
      <c r="A35" t="str">
        <f>TRIM(MADRE!A62)</f>
        <v>Acacia visco.</v>
      </c>
      <c r="B35" s="29" t="str">
        <f>"🌱   "&amp;UPPER(TRIM(MADRE!A62))&amp;CHAR(10)&amp;CHAR(10)&amp;"📏   "&amp;TRIM(MADRE!A63)&amp;CHAR(10)&amp;CHAR(10)&amp;"💰   "&amp;IF(MADRE!D63="","",IF(MADRE!D63&lt;1000,TEXT(MADRE!D63,"0"),IF(MADRE!D63&lt;1000000,LEFT(TEXT(MADRE!D63,"0"),LEN(TEXT(MADRE!D63,"0"))-3)&amp;"."&amp;RIGHT(TEXT(MADRE!D63,"0"),3),LEFT(TEXT(MADRE!D63,"0"),LEN(TEXT(MADRE!D63,"0"))-6)&amp;"."&amp;MID(TEXT(MADRE!D63,"0"),LEN(TEXT(MADRE!D63,"0"))-5,3)&amp;"."&amp;RIGHT(TEXT(MADRE!D63,"0"),3))))&amp;CHAR(10)&amp;CHAR(10)&amp;"📏   "&amp;TRIM(MADRE!A64)&amp;CHAR(10)&amp;CHAR(10)&amp;"💰   "&amp;IF(MADRE!D64="","",IF(MADRE!D64&lt;1000,TEXT(MADRE!D64,"0"),IF(MADRE!D64&lt;1000000,LEFT(TEXT(MADRE!D64,"0"),LEN(TEXT(MADRE!D64,"0"))-3)&amp;"."&amp;RIGHT(TEXT(MADRE!D64,"0"),3),LEFT(TEXT(MADRE!D64,"0"),LEN(TEXT(MADRE!D64,"0"))-6)&amp;"."&amp;MID(TEXT(MADRE!D64,"0"),LEN(TEXT(MADRE!D64,"0"))-5,3)&amp;"."&amp;RIGHT(TEXT(MADRE!D64,"0"),3))))</f>
        <v>🌱   ACACIA VISCO.
📏   150-180 cm de altura E. 4 lts
💰   28.083
📏   180-210 cm. E 10 lts.
💰   58.608</v>
      </c>
      <c r="D35" t="str">
        <f t="shared" si="0"/>
        <v>🌱   ACACIA VISCO.
📏   150-180 cm de altura E. 4 lts
💰   28.083
📏   180-210 cm. E 10 lts.
💰   58.608</v>
      </c>
    </row>
    <row r="36" spans="1:4" ht="90" customHeight="1" x14ac:dyDescent="0.25">
      <c r="A36" t="str">
        <f>TRIM(MADRE!A65)</f>
        <v>Acanthus Mollis (Cucaracha)</v>
      </c>
      <c r="B36" s="29" t="str">
        <f>"🌱   "&amp;UPPER(TRIM(MADRE!A65))&amp;CHAR(10)&amp;CHAR(10)&amp;"📏   "&amp;TRIM(MADRE!A66)&amp;CHAR(10)&amp;CHAR(10)&amp;"💰   "&amp;IF(MADRE!D66="","",IF(MADRE!D66&lt;1000,TEXT(MADRE!D66,"0"),IF(MADRE!D66&lt;1000000,LEFT(TEXT(MADRE!D66,"0"),LEN(TEXT(MADRE!D66,"0"))-3)&amp;"."&amp;RIGHT(TEXT(MADRE!D66,"0"),3),LEFT(TEXT(MADRE!D66,"0"),LEN(TEXT(MADRE!D66,"0"))-6)&amp;"."&amp;MID(TEXT(MADRE!D66,"0"),LEN(TEXT(MADRE!D66,"0"))-5,3)&amp;"."&amp;RIGHT(TEXT(MADRE!D66,"0"),3))))</f>
        <v>🌱   ACANTHUS MOLLIS (CUCARACHA)
📏   E. 4lts
💰   17.094</v>
      </c>
      <c r="D36" t="str">
        <f t="shared" si="0"/>
        <v>🌱   ACANTHUS MOLLIS (CUCARACHA)
📏   E. 4lts
💰   17.094</v>
      </c>
    </row>
    <row r="37" spans="1:4" ht="90" customHeight="1" x14ac:dyDescent="0.25">
      <c r="A37" t="str">
        <f>TRIM(MADRE!A67)</f>
        <v>Acer buergerianus.</v>
      </c>
      <c r="B37" s="29" t="str">
        <f>"🌱   "&amp;UPPER(TRIM(MADRE!A67))&amp;CHAR(10)&amp;CHAR(10)&amp;"📏   "&amp;TRIM(MADRE!A68)&amp;CHAR(10)&amp;CHAR(10)&amp;"💰   "&amp;IF(MADRE!D68="","",IF(MADRE!D68&lt;1000,TEXT(MADRE!D68,"0"),IF(MADRE!D68&lt;1000000,LEFT(TEXT(MADRE!D68,"0"),LEN(TEXT(MADRE!D68,"0"))-3)&amp;"."&amp;RIGHT(TEXT(MADRE!D68,"0"),3),LEFT(TEXT(MADRE!D68,"0"),LEN(TEXT(MADRE!D68,"0"))-6)&amp;"."&amp;MID(TEXT(MADRE!D68,"0"),LEN(TEXT(MADRE!D68,"0"))-5,3)&amp;"."&amp;RIGHT(TEXT(MADRE!D68,"0"),3))))&amp;CHAR(10)&amp;CHAR(10)&amp;"📏   "&amp;TRIM(MADRE!A69)&amp;CHAR(10)&amp;CHAR(10)&amp;"💰   "&amp;IF(MADRE!D69="","",IF(MADRE!D69&lt;1000,TEXT(MADRE!D69,"0"),IF(MADRE!D69&lt;1000000,LEFT(TEXT(MADRE!D69,"0"),LEN(TEXT(MADRE!D69,"0"))-3)&amp;"."&amp;RIGHT(TEXT(MADRE!D69,"0"),3),LEFT(TEXT(MADRE!D69,"0"),LEN(TEXT(MADRE!D69,"0"))-6)&amp;"."&amp;MID(TEXT(MADRE!D69,"0"),LEN(TEXT(MADRE!D69,"0"))-5,3)&amp;"."&amp;RIGHT(TEXT(MADRE!D69,"0"),3))))</f>
        <v>🌱   ACER BUERGERIANUS.
📏   con copa 4-6 cm. 210-250 cm. E. 10 lts.
💰   67.155
📏   con copa 8-10 cm. 210-250 cm. E. 20 lts
💰   99.000</v>
      </c>
      <c r="D37" t="str">
        <f t="shared" si="0"/>
        <v>🌱   ACER BUERGERIANUS.
📏   con copa 4-6 cm. 210-250 cm. E. 10 lts.
💰   67.155
📏   con copa 8-10 cm. 210-250 cm. E. 20 lts
💰   99.000</v>
      </c>
    </row>
    <row r="38" spans="1:4" ht="90" customHeight="1" x14ac:dyDescent="0.25">
      <c r="A38" t="str">
        <f>TRIM(MADRE!A70)</f>
        <v>Acer Nengundo</v>
      </c>
      <c r="B38" s="29" t="str">
        <f>"🌱   "&amp;UPPER(TRIM(MADRE!A70))&amp;CHAR(10)&amp;CHAR(10)&amp;"📏   "&amp;TRIM(MADRE!A71)&amp;CHAR(10)&amp;CHAR(10)&amp;"💰   "&amp;IF(MADRE!D71="","",IF(MADRE!D71&lt;1000,TEXT(MADRE!D71,"0"),IF(MADRE!D71&lt;1000000,LEFT(TEXT(MADRE!D71,"0"),LEN(TEXT(MADRE!D71,"0"))-3)&amp;"."&amp;RIGHT(TEXT(MADRE!D71,"0"),3),LEFT(TEXT(MADRE!D71,"0"),LEN(TEXT(MADRE!D71,"0"))-6)&amp;"."&amp;MID(TEXT(MADRE!D71,"0"),LEN(TEXT(MADRE!D71,"0"))-5,3)&amp;"."&amp;RIGHT(TEXT(MADRE!D71,"0"),3))))&amp;CHAR(10)&amp;CHAR(10)&amp;"📏   "&amp;TRIM(MADRE!A72)&amp;CHAR(10)&amp;CHAR(10)&amp;"💰   "&amp;IF(MADRE!D72="","",IF(MADRE!D72&lt;1000,TEXT(MADRE!D72,"0"),IF(MADRE!D72&lt;1000000,LEFT(TEXT(MADRE!D72,"0"),LEN(TEXT(MADRE!D72,"0"))-3)&amp;"."&amp;RIGHT(TEXT(MADRE!D72,"0"),3),LEFT(TEXT(MADRE!D72,"0"),LEN(TEXT(MADRE!D72,"0"))-6)&amp;"."&amp;MID(TEXT(MADRE!D72,"0"),LEN(TEXT(MADRE!D72,"0"))-5,3)&amp;"."&amp;RIGHT(TEXT(MADRE!D72,"0"),3))))</f>
        <v>🌱   ACER NENGUNDO
📏   con copa 4-6cm circunsf. 180-210cm E10lts
💰   58.608
📏   con copa 6-8cm circunsf. 210-250cm E 15lts
💰   67.155</v>
      </c>
      <c r="D38" t="str">
        <f t="shared" si="0"/>
        <v>🌱   ACER NENGUNDO
📏   con copa 4-6cm circunsf. 180-210cm E10lts
💰   58.608
📏   con copa 6-8cm circunsf. 210-250cm E 15lts
💰   67.155</v>
      </c>
    </row>
    <row r="39" spans="1:4" ht="119.25" customHeight="1" x14ac:dyDescent="0.25">
      <c r="A39" t="str">
        <f>TRIM(MADRE!A73)</f>
        <v>Acer palmatum.</v>
      </c>
      <c r="B39" s="29" t="str">
        <f>"🌱   "&amp;UPPER(TRIM(MADRE!A73))&amp;CHAR(10)&amp;CHAR(10)&amp;"📏   "&amp;TRIM(MADRE!A74)&amp;CHAR(10)&amp;CHAR(10)&amp;"💰   "&amp;IF(MADRE!D74="","",IF(MADRE!D74&lt;1000,TEXT(MADRE!D74,"0"),IF(MADRE!D74&lt;1000000,LEFT(TEXT(MADRE!D74,"0"),LEN(TEXT(MADRE!D74,"0"))-3)&amp;"."&amp;RIGHT(TEXT(MADRE!D74,"0"),3),LEFT(TEXT(MADRE!D74,"0"),LEN(TEXT(MADRE!D74,"0"))-6)&amp;"."&amp;MID(TEXT(MADRE!D74,"0"),LEN(TEXT(MADRE!D74,"0"))-5,3)&amp;"."&amp;RIGHT(TEXT(MADRE!D74,"0"),3))))&amp;CHAR(10)&amp;CHAR(10)&amp;"📏   "&amp;TRIM(MADRE!A75)&amp;CHAR(10)&amp;CHAR(10)&amp;"💰   "&amp;IF(MADRE!D75="","",IF(MADRE!D75&lt;1000,TEXT(MADRE!D75,"0"),IF(MADRE!D75&lt;1000000,LEFT(TEXT(MADRE!D75,"0"),LEN(TEXT(MADRE!D75,"0"))-3)&amp;"."&amp;RIGHT(TEXT(MADRE!D75,"0"),3),LEFT(TEXT(MADRE!D75,"0"),LEN(TEXT(MADRE!D75,"0"))-6)&amp;"."&amp;MID(TEXT(MADRE!D75,"0"),LEN(TEXT(MADRE!D75,"0"))-5,3)&amp;"."&amp;RIGHT(TEXT(MADRE!D75,"0"),3))))</f>
        <v>🌱   ACER PALMATUM.
📏   E. 4 lts 40cm
💰   37.019
📏   E. 10lts 80cm
💰   50.000</v>
      </c>
      <c r="D39" t="str">
        <f t="shared" si="0"/>
        <v>🌱   ACER PALMATUM.
📏   E. 4 lts 40cm
💰   37.019
📏   E. 10lts 80cm
💰   50.000</v>
      </c>
    </row>
    <row r="40" spans="1:4" ht="90" customHeight="1" x14ac:dyDescent="0.25">
      <c r="A40" t="str">
        <f>TRIM(MADRE!A76)</f>
        <v>Acer saccharinum.</v>
      </c>
      <c r="B40" s="29" t="str">
        <f>"🌱   "&amp;UPPER(TRIM(MADRE!A76))&amp;CHAR(10)&amp;CHAR(10)&amp;"📏   "&amp;TRIM(MADRE!A77)&amp;CHAR(10)&amp;CHAR(10)&amp;"💰   "&amp;IF(MADRE!D77="","",IF(MADRE!D77&lt;1000,TEXT(MADRE!D77,"0"),IF(MADRE!D77&lt;1000000,LEFT(TEXT(MADRE!D77,"0"),LEN(TEXT(MADRE!D77,"0"))-3)&amp;"."&amp;RIGHT(TEXT(MADRE!D77,"0"),3),LEFT(TEXT(MADRE!D77,"0"),LEN(TEXT(MADRE!D77,"0"))-6)&amp;"."&amp;MID(TEXT(MADRE!D77,"0"),LEN(TEXT(MADRE!D77,"0"))-5,3)&amp;"."&amp;RIGHT(TEXT(MADRE!D77,"0"),3))))</f>
        <v>🌱   ACER SACCHARINUM.
📏   120-150cm x 4lts
💰   28.083</v>
      </c>
      <c r="D40" t="str">
        <f t="shared" si="0"/>
        <v>🌱   ACER SACCHARINUM.
📏   120-150cm x 4lts
💰   28.083</v>
      </c>
    </row>
    <row r="41" spans="1:4" ht="90" customHeight="1" x14ac:dyDescent="0.25">
      <c r="A41" t="str">
        <f>TRIM(MADRE!A78)</f>
        <v>Acorus lemon</v>
      </c>
      <c r="B41" s="29" t="str">
        <f>"🌱   "&amp;UPPER(TRIM(MADRE!A78))&amp;CHAR(10)&amp;CHAR(10)&amp;"📏   "&amp;TRIM(MADRE!A79)&amp;CHAR(10)&amp;CHAR(10)&amp;"💰   "&amp;IF(MADRE!D79="","",IF(MADRE!D79&lt;1000,TEXT(MADRE!D79,"0"),IF(MADRE!D79&lt;1000000,LEFT(TEXT(MADRE!D79,"0"),LEN(TEXT(MADRE!D79,"0"))-3)&amp;"."&amp;RIGHT(TEXT(MADRE!D79,"0"),3),LEFT(TEXT(MADRE!D79,"0"),LEN(TEXT(MADRE!D79,"0"))-6)&amp;"."&amp;MID(TEXT(MADRE!D79,"0"),LEN(TEXT(MADRE!D79,"0"))-5,3)&amp;"."&amp;RIGHT(TEXT(MADRE!D79,"0"),3))))</f>
        <v>🌱   ACORUS LEMON
📏   4lts
💰   8.900</v>
      </c>
      <c r="D41" t="str">
        <f t="shared" si="0"/>
        <v>🌱   ACORUS LEMON
📏   4lts
💰   8.900</v>
      </c>
    </row>
    <row r="42" spans="1:4" ht="90" customHeight="1" x14ac:dyDescent="0.25">
      <c r="A42" t="str">
        <f>TRIM(MADRE!A80)</f>
        <v>Aclepsias</v>
      </c>
      <c r="B42" s="29" t="str">
        <f>"🌱   "&amp;UPPER(TRIM(MADRE!A80))&amp;CHAR(10)&amp;CHAR(10)&amp;"📏   "&amp;TRIM(MADRE!A81)&amp;CHAR(10)&amp;CHAR(10)&amp;"💰   "&amp;IF(MADRE!D81="","",IF(MADRE!D81&lt;1000,TEXT(MADRE!D81,"0"),IF(MADRE!D81&lt;1000000,LEFT(TEXT(MADRE!D81,"0"),LEN(TEXT(MADRE!D81,"0"))-3)&amp;"."&amp;RIGHT(TEXT(MADRE!D81,"0"),3),LEFT(TEXT(MADRE!D81,"0"),LEN(TEXT(MADRE!D81,"0"))-6)&amp;"."&amp;MID(TEXT(MADRE!D81,"0"),LEN(TEXT(MADRE!D81,"0"))-5,3)&amp;"."&amp;RIGHT(TEXT(MADRE!D81,"0"),3))))&amp;CHAR(10)&amp;CHAR(10)&amp;"📏   "&amp;TRIM(MADRE!A82)&amp;CHAR(10)&amp;CHAR(10)&amp;"💰   "&amp;IF(MADRE!D82="","",IF(MADRE!D82&lt;1000,TEXT(MADRE!D82,"0"),IF(MADRE!D82&lt;1000000,LEFT(TEXT(MADRE!D82,"0"),LEN(TEXT(MADRE!D82,"0"))-3)&amp;"."&amp;RIGHT(TEXT(MADRE!D82,"0"),3),LEFT(TEXT(MADRE!D82,"0"),LEN(TEXT(MADRE!D82,"0"))-6)&amp;"."&amp;MID(TEXT(MADRE!D82,"0"),LEN(TEXT(MADRE!D82,"0"))-5,3)&amp;"."&amp;RIGHT(TEXT(MADRE!D82,"0"),3))))</f>
        <v>🌱   ACLEPSIAS
📏   E. 4lts 30cm
💰   8.900
📏   oferta comprando 10 unidades
💰   8.500</v>
      </c>
      <c r="D42" t="str">
        <f t="shared" si="0"/>
        <v>🌱   ACLEPSIAS
📏   E. 4lts 30cm
💰   8.900
📏   oferta comprando 10 unidades
💰   8.500</v>
      </c>
    </row>
    <row r="43" spans="1:4" ht="90" customHeight="1" x14ac:dyDescent="0.25">
      <c r="A43" t="str">
        <f>TRIM(MADRE!A83)</f>
        <v>Agapanthus africanus.</v>
      </c>
      <c r="B43" s="29" t="str">
        <f>"🌱   "&amp;UPPER(TRIM(MADRE!A83))&amp;CHAR(10)&amp;CHAR(10)&amp;"📏   "&amp;TRIM(MADRE!A84)&amp;CHAR(10)&amp;CHAR(10)&amp;"💰   "&amp;IF(MADRE!D84="","",IF(MADRE!D84&lt;1000,TEXT(MADRE!D84,"0"),IF(MADRE!D84&lt;1000000,LEFT(TEXT(MADRE!D84,"0"),LEN(TEXT(MADRE!D84,"0"))-3)&amp;"."&amp;RIGHT(TEXT(MADRE!D84,"0"),3),LEFT(TEXT(MADRE!D84,"0"),LEN(TEXT(MADRE!D84,"0"))-6)&amp;"."&amp;MID(TEXT(MADRE!D84,"0"),LEN(TEXT(MADRE!D84,"0"))-5,3)&amp;"."&amp;RIGHT(TEXT(MADRE!D84,"0"),3))))&amp;CHAR(10)&amp;CHAR(10)&amp;"📏   "&amp;TRIM(MADRE!A85)&amp;CHAR(10)&amp;CHAR(10)&amp;"💰   "&amp;IF(MADRE!D85="","",IF(MADRE!D85&lt;1000,TEXT(MADRE!D85,"0"),IF(MADRE!D85&lt;1000000,LEFT(TEXT(MADRE!D85,"0"),LEN(TEXT(MADRE!D85,"0"))-3)&amp;"."&amp;RIGHT(TEXT(MADRE!D85,"0"),3),LEFT(TEXT(MADRE!D85,"0"),LEN(TEXT(MADRE!D85,"0"))-6)&amp;"."&amp;MID(TEXT(MADRE!D85,"0"),LEN(TEXT(MADRE!D85,"0"))-5,3)&amp;"."&amp;RIGHT(TEXT(MADRE!D85,"0"),3))))&amp;CHAR(10)&amp;CHAR(10)&amp;"📏   "&amp;TRIM(MADRE!A86)&amp;CHAR(10)&amp;CHAR(10)&amp;"💰   "&amp;IF(MADRE!D86="","",IF(MADRE!D86&lt;1000,TEXT(MADRE!D86,"0"),IF(MADRE!D86&lt;1000000,LEFT(TEXT(MADRE!D86,"0"),LEN(TEXT(MADRE!D86,"0"))-3)&amp;"."&amp;RIGHT(TEXT(MADRE!D86,"0"),3),LEFT(TEXT(MADRE!D86,"0"),LEN(TEXT(MADRE!D86,"0"))-6)&amp;"."&amp;MID(TEXT(MADRE!D86,"0"),LEN(TEXT(MADRE!D86,"0"))-5,3)&amp;"."&amp;RIGHT(TEXT(MADRE!D86,"0"),3))))</f>
        <v>🌱   AGAPANTHUS AFRICANUS.
📏   flor azul, E. 4 lts
💰   8.900
📏   oferta comprando 10 unidades
💰   8.500
📏   flor azul x 10lts
💰   25.000</v>
      </c>
      <c r="D43" t="str">
        <f t="shared" si="0"/>
        <v>🌱   AGAPANTHUS AFRICANUS.
📏   flor azul, E. 4 lts
💰   8.900
📏   oferta comprando 10 unidades
💰   8.500
📏   flor azul x 10lts
💰   25.000</v>
      </c>
    </row>
    <row r="44" spans="1:4" ht="159" customHeight="1" x14ac:dyDescent="0.25">
      <c r="A44" t="str">
        <f>TRIM(MADRE!A87)</f>
        <v>Agapanthus africanus.</v>
      </c>
      <c r="B44" s="29" t="str">
        <f>"🌱   "&amp;UPPER(TRIM(MADRE!A87))&amp;CHAR(10)&amp;CHAR(10)&amp;"📏   "&amp;TRIM(MADRE!A88)&amp;CHAR(10)&amp;CHAR(10)&amp;"💰   "&amp;IF(MADRE!D88="","",IF(MADRE!D88&lt;1000,TEXT(MADRE!D88,"0"),IF(MADRE!D88&lt;1000000,LEFT(TEXT(MADRE!D88,"0"),LEN(TEXT(MADRE!D88,"0"))-3)&amp;"."&amp;RIGHT(TEXT(MADRE!D88,"0"),3),LEFT(TEXT(MADRE!D88,"0"),LEN(TEXT(MADRE!D88,"0"))-6)&amp;"."&amp;MID(TEXT(MADRE!D88,"0"),LEN(TEXT(MADRE!D88,"0"))-5,3)&amp;"."&amp;RIGHT(TEXT(MADRE!D88,"0"),3))))&amp;CHAR(10)&amp;CHAR(10)&amp;"📏   "&amp;TRIM(MADRE!A89)&amp;CHAR(10)&amp;CHAR(10)&amp;"💰   "&amp;IF(MADRE!D89="","",IF(MADRE!D89&lt;1000,TEXT(MADRE!D89,"0"),IF(MADRE!D89&lt;1000000,LEFT(TEXT(MADRE!D89,"0"),LEN(TEXT(MADRE!D89,"0"))-3)&amp;"."&amp;RIGHT(TEXT(MADRE!D89,"0"),3),LEFT(TEXT(MADRE!D89,"0"),LEN(TEXT(MADRE!D89,"0"))-6)&amp;"."&amp;MID(TEXT(MADRE!D89,"0"),LEN(TEXT(MADRE!D89,"0"))-5,3)&amp;"."&amp;RIGHT(TEXT(MADRE!D89,"0"),3))))</f>
        <v>🌱   AGAPANTHUS AFRICANUS.
📏   flor blanca E. 4 lts
💰   12.879
📏   flor blanca E. 10lts
💰   20.909</v>
      </c>
      <c r="D44" t="str">
        <f t="shared" si="0"/>
        <v>🌱   AGAPANTHUS AFRICANUS.
📏   flor blanca E. 4 lts
💰   12.879
📏   flor blanca E. 10lts
💰   20.909</v>
      </c>
    </row>
    <row r="45" spans="1:4" ht="90" customHeight="1" x14ac:dyDescent="0.25">
      <c r="A45" t="str">
        <f>TRIM(MADRE!A90)</f>
        <v>Aguaribay (Schinus molle)</v>
      </c>
      <c r="B45" s="29" t="str">
        <f>"🌱   "&amp;UPPER(TRIM(MADRE!A90))&amp;CHAR(10)&amp;CHAR(10)&amp;"📏   "&amp;TRIM(MADRE!A91)&amp;CHAR(10)&amp;CHAR(10)&amp;"💰   "&amp;IF(MADRE!D91="","",IF(MADRE!D91&lt;1000,TEXT(MADRE!D91,"0"),IF(MADRE!D91&lt;1000000,LEFT(TEXT(MADRE!D91,"0"),LEN(TEXT(MADRE!D91,"0"))-3)&amp;"."&amp;RIGHT(TEXT(MADRE!D91,"0"),3),LEFT(TEXT(MADRE!D91,"0"),LEN(TEXT(MADRE!D91,"0"))-6)&amp;"."&amp;MID(TEXT(MADRE!D91,"0"),LEN(TEXT(MADRE!D91,"0"))-5,3)&amp;"."&amp;RIGHT(TEXT(MADRE!D91,"0"),3))))&amp;CHAR(10)&amp;CHAR(10)&amp;"📏   "&amp;TRIM(MADRE!A92)&amp;CHAR(10)&amp;CHAR(10)&amp;"💰   "&amp;IF(MADRE!D92="","",IF(MADRE!D92&lt;1000,TEXT(MADRE!D92,"0"),IF(MADRE!D92&lt;1000000,LEFT(TEXT(MADRE!D92,"0"),LEN(TEXT(MADRE!D92,"0"))-3)&amp;"."&amp;RIGHT(TEXT(MADRE!D92,"0"),3),LEFT(TEXT(MADRE!D92,"0"),LEN(TEXT(MADRE!D92,"0"))-6)&amp;"."&amp;MID(TEXT(MADRE!D92,"0"),LEN(TEXT(MADRE!D92,"0"))-5,3)&amp;"."&amp;RIGHT(TEXT(MADRE!D92,"0"),3))))&amp;CHAR(10)&amp;CHAR(10)&amp;"📏   "&amp;TRIM(MADRE!A93)&amp;CHAR(10)&amp;CHAR(10)&amp;"💰   "&amp;IF(MADRE!D93="","",IF(MADRE!D93&lt;1000,TEXT(MADRE!D93,"0"),IF(MADRE!D93&lt;1000000,LEFT(TEXT(MADRE!D93,"0"),LEN(TEXT(MADRE!D93,"0"))-3)&amp;"."&amp;RIGHT(TEXT(MADRE!D93,"0"),3),LEFT(TEXT(MADRE!D93,"0"),LEN(TEXT(MADRE!D93,"0"))-6)&amp;"."&amp;MID(TEXT(MADRE!D93,"0"),LEN(TEXT(MADRE!D93,"0"))-5,3)&amp;"."&amp;RIGHT(TEXT(MADRE!D93,"0"),3))))</f>
        <v>🌱   AGUARIBAY (SCHINUS MOLLE)
📏   150-180 cm.
💰   22.000
📏   180-210 cm.
💰   37.500
📏   250-300 cm.
💰   99.000</v>
      </c>
      <c r="D45" t="str">
        <f t="shared" si="0"/>
        <v>🌱   AGUARIBAY (SCHINUS MOLLE)
📏   150-180 cm.
💰   22.000
📏   180-210 cm.
💰   37.500
📏   250-300 cm.
💰   99.000</v>
      </c>
    </row>
    <row r="46" spans="1:4" ht="90" customHeight="1" x14ac:dyDescent="0.25">
      <c r="A46" t="str">
        <f>TRIM(MADRE!A94)</f>
        <v>Alamos hibrido (Populus).</v>
      </c>
      <c r="B46" s="29" t="str">
        <f>"🌱   "&amp;UPPER(TRIM(MADRE!A94))&amp;CHAR(10)&amp;CHAR(10)&amp;"📏   "&amp;TRIM(MADRE!A95)&amp;CHAR(10)&amp;CHAR(10)&amp;"💰   "&amp;IF(MADRE!D95="","",IF(MADRE!D95&lt;1000,TEXT(MADRE!D95,"0"),IF(MADRE!D95&lt;1000000,LEFT(TEXT(MADRE!D95,"0"),LEN(TEXT(MADRE!D95,"0"))-3)&amp;"."&amp;RIGHT(TEXT(MADRE!D95,"0"),3),LEFT(TEXT(MADRE!D95,"0"),LEN(TEXT(MADRE!D95,"0"))-6)&amp;"."&amp;MID(TEXT(MADRE!D95,"0"),LEN(TEXT(MADRE!D95,"0"))-5,3)&amp;"."&amp;RIGHT(TEXT(MADRE!D95,"0"),3))))&amp;CHAR(10)&amp;CHAR(10)&amp;"📏   "&amp;TRIM(MADRE!A96)&amp;CHAR(10)&amp;CHAR(10)&amp;"💰   "&amp;IF(MADRE!D96="","",IF(MADRE!D96&lt;1000,TEXT(MADRE!D96,"0"),IF(MADRE!D96&lt;1000000,LEFT(TEXT(MADRE!D96,"0"),LEN(TEXT(MADRE!D96,"0"))-3)&amp;"."&amp;RIGHT(TEXT(MADRE!D96,"0"),3),LEFT(TEXT(MADRE!D96,"0"),LEN(TEXT(MADRE!D96,"0"))-6)&amp;"."&amp;MID(TEXT(MADRE!D96,"0"),LEN(TEXT(MADRE!D96,"0"))-5,3)&amp;"."&amp;RIGHT(TEXT(MADRE!D96,"0"),3))))</f>
        <v>🌱   ALAMOS HIBRIDO (POPULUS).
📏   con copa, 6-8 cm. E. 10 lts.
💰   30.525
📏   con copa, 10-12 cm. E. 20 lts.
💰   39.072</v>
      </c>
      <c r="D46" t="str">
        <f t="shared" si="0"/>
        <v>🌱   ALAMOS HIBRIDO (POPULUS).
📏   con copa, 6-8 cm. E. 10 lts.
💰   30.525
📏   con copa, 10-12 cm. E. 20 lts.
💰   39.072</v>
      </c>
    </row>
    <row r="47" spans="1:4" ht="152.25" customHeight="1" x14ac:dyDescent="0.25">
      <c r="A47" t="str">
        <f>TRIM(MADRE!A97)</f>
        <v>Alamos piramidal (Populus nigra).</v>
      </c>
      <c r="B47" s="29" t="str">
        <f>"🌱   "&amp;UPPER(TRIM(MADRE!A97))&amp;CHAR(10)&amp;CHAR(10)&amp;"📏   "&amp;TRIM(MADRE!A98)&amp;CHAR(10)&amp;CHAR(10)&amp;"💰   "&amp;IF(MADRE!D98="","",IF(MADRE!D98&lt;1000,TEXT(MADRE!D98,"0"),IF(MADRE!D98&lt;1000000,LEFT(TEXT(MADRE!D98,"0"),LEN(TEXT(MADRE!D98,"0"))-3)&amp;"."&amp;RIGHT(TEXT(MADRE!D98,"0"),3),LEFT(TEXT(MADRE!D98,"0"),LEN(TEXT(MADRE!D98,"0"))-6)&amp;"."&amp;MID(TEXT(MADRE!D98,"0"),LEN(TEXT(MADRE!D98,"0"))-5,3)&amp;"."&amp;RIGHT(TEXT(MADRE!D98,"0"),3))))&amp;CHAR(10)&amp;CHAR(10)&amp;"📏   "&amp;TRIM(MADRE!A99)&amp;CHAR(10)&amp;CHAR(10)&amp;"💰   "&amp;IF(MADRE!D99="","",IF(MADRE!D99&lt;1000,TEXT(MADRE!D99,"0"),IF(MADRE!D99&lt;1000000,LEFT(TEXT(MADRE!D99,"0"),LEN(TEXT(MADRE!D99,"0"))-3)&amp;"."&amp;RIGHT(TEXT(MADRE!D99,"0"),3),LEFT(TEXT(MADRE!D99,"0"),LEN(TEXT(MADRE!D99,"0"))-6)&amp;"."&amp;MID(TEXT(MADRE!D99,"0"),LEN(TEXT(MADRE!D99,"0"))-5,3)&amp;"."&amp;RIGHT(TEXT(MADRE!D99,"0"),3))))&amp;CHAR(10)&amp;CHAR(10)&amp;"📏   "&amp;TRIM(MADRE!A100)&amp;CHAR(10)&amp;CHAR(10)&amp;"💰   "&amp;IF(MADRE!D100="","",IF(MADRE!D100&lt;1000,TEXT(MADRE!D100,"0"),IF(MADRE!D100&lt;1000000,LEFT(TEXT(MADRE!D100,"0"),LEN(TEXT(MADRE!D100,"0"))-3)&amp;"."&amp;RIGHT(TEXT(MADRE!D100,"0"),3),LEFT(TEXT(MADRE!D100,"0"),LEN(TEXT(MADRE!D100,"0"))-6)&amp;"."&amp;MID(TEXT(MADRE!D100,"0"),LEN(TEXT(MADRE!D100,"0"))-5,3)&amp;"."&amp;RIGHT(TEXT(MADRE!D100,"0"),3))))&amp;CHAR(10)&amp;CHAR(10)&amp;"📏   "&amp;TRIM(MADRE!A101)&amp;CHAR(10)&amp;CHAR(10)&amp;"💰   "&amp;IF(MADRE!D101="","",IF(MADRE!D101&lt;1000,TEXT(MADRE!D101,"0"),IF(MADRE!D101&lt;1000000,LEFT(TEXT(MADRE!D101,"0"),LEN(TEXT(MADRE!D101,"0"))-3)&amp;"."&amp;RIGHT(TEXT(MADRE!D101,"0"),3),LEFT(TEXT(MADRE!D101,"0"),LEN(TEXT(MADRE!D101,"0"))-6)&amp;"."&amp;MID(TEXT(MADRE!D101,"0"),LEN(TEXT(MADRE!D101,"0"))-5,3)&amp;"."&amp;RIGHT(TEXT(MADRE!D101,"0"),3))))</f>
        <v>🌱   ALAMOS PIRAMIDAL (POPULUS NIGRA).
📏   180-210 cm. E. 10 lts.
💰   21.978
📏   210-250 cm. E. 15 lts.
💰   29.304
📏   250-300 cm. E. 20 lts.
💰   76.923
📏   300-350 cm. E. 30 lts.
💰   120.879</v>
      </c>
      <c r="D47" t="str">
        <f t="shared" si="0"/>
        <v>🌱   ALAMOS PIRAMIDAL (POPULUS NIGRA).
📏   180-210 cm. E. 10 lts.
💰   21.978
📏   210-250 cm. E. 15 lts.
💰   29.304
📏   250-300 cm. E. 20 lts.
💰   76.923
📏   300-350 cm. E. 30 lts.
💰   120.879</v>
      </c>
    </row>
    <row r="48" spans="1:4" ht="90" customHeight="1" x14ac:dyDescent="0.25">
      <c r="A48" t="str">
        <f>TRIM(MADRE!A102)</f>
        <v>Almez (Celtis Occidentalis)</v>
      </c>
      <c r="B48" s="29" t="str">
        <f>"🌱   "&amp;UPPER(TRIM(MADRE!A102))&amp;CHAR(10)&amp;CHAR(10)&amp;"📏   "&amp;TRIM(MADRE!A103)&amp;CHAR(10)&amp;CHAR(10)&amp;"💰   "&amp;IF(MADRE!D103="","",IF(MADRE!D103&lt;1000,TEXT(MADRE!D103,"0"),IF(MADRE!D103&lt;1000000,LEFT(TEXT(MADRE!D103,"0"),LEN(TEXT(MADRE!D103,"0"))-3)&amp;"."&amp;RIGHT(TEXT(MADRE!D103,"0"),3),LEFT(TEXT(MADRE!D103,"0"),LEN(TEXT(MADRE!D103,"0"))-6)&amp;"."&amp;MID(TEXT(MADRE!D103,"0"),LEN(TEXT(MADRE!D103,"0"))-5,3)&amp;"."&amp;RIGHT(TEXT(MADRE!D103,"0"),3))))&amp;CHAR(10)&amp;CHAR(10)&amp;"📏   "&amp;TRIM(MADRE!A104)&amp;CHAR(10)&amp;CHAR(10)&amp;"💰   "&amp;IF(MADRE!D104="","",IF(MADRE!D104&lt;1000,TEXT(MADRE!D104,"0"),IF(MADRE!D104&lt;1000000,LEFT(TEXT(MADRE!D104,"0"),LEN(TEXT(MADRE!D104,"0"))-3)&amp;"."&amp;RIGHT(TEXT(MADRE!D104,"0"),3),LEFT(TEXT(MADRE!D104,"0"),LEN(TEXT(MADRE!D104,"0"))-6)&amp;"."&amp;MID(TEXT(MADRE!D104,"0"),LEN(TEXT(MADRE!D104,"0"))-5,3)&amp;"."&amp;RIGHT(TEXT(MADRE!D104,"0"),3))))</f>
        <v>🌱   ALMEZ (CELTIS OCCIDENTALIS)
📏   E. 10lts 180-210cm
💰   36.630
📏   E. 15lts 180-210cm con tronco mas grueso
💰   67.155</v>
      </c>
      <c r="D48" t="str">
        <f t="shared" si="0"/>
        <v>🌱   ALMEZ (CELTIS OCCIDENTALIS)
📏   E. 10lts 180-210cm
💰   36.630
📏   E. 15lts 180-210cm con tronco mas grueso
💰   67.155</v>
      </c>
    </row>
    <row r="49" spans="1:4" ht="90" customHeight="1" x14ac:dyDescent="0.25">
      <c r="A49" t="str">
        <f>TRIM(MADRE!A105)</f>
        <v>Alocacia tallo negro</v>
      </c>
      <c r="B49" s="29" t="str">
        <f>"🌱   "&amp;UPPER(TRIM(MADRE!A105))&amp;CHAR(10)&amp;CHAR(10)&amp;"📏   "&amp;TRIM(MADRE!A106)&amp;CHAR(10)&amp;CHAR(10)&amp;"💰   "&amp;IF(MADRE!D106="","",IF(MADRE!D106&lt;1000,TEXT(MADRE!D106,"0"),IF(MADRE!D106&lt;1000000,LEFT(TEXT(MADRE!D106,"0"),LEN(TEXT(MADRE!D106,"0"))-3)&amp;"."&amp;RIGHT(TEXT(MADRE!D106,"0"),3),LEFT(TEXT(MADRE!D106,"0"),LEN(TEXT(MADRE!D106,"0"))-6)&amp;"."&amp;MID(TEXT(MADRE!D106,"0"),LEN(TEXT(MADRE!D106,"0"))-5,3)&amp;"."&amp;RIGHT(TEXT(MADRE!D106,"0"),3))))</f>
        <v>🌱   ALOCACIA TALLO NEGRO
📏   4 lts
💰   33.333</v>
      </c>
      <c r="D49" t="str">
        <f t="shared" si="0"/>
        <v>🌱   ALOCACIA TALLO NEGRO
📏   4 lts
💰   33.333</v>
      </c>
    </row>
    <row r="50" spans="1:4" ht="90" customHeight="1" x14ac:dyDescent="0.25">
      <c r="A50" t="str">
        <f>TRIM(MADRE!A107)</f>
        <v>Alpinia.</v>
      </c>
      <c r="B50" s="29" t="str">
        <f>"🌱   "&amp;UPPER(TRIM(MADRE!A107))&amp;CHAR(10)&amp;CHAR(10)&amp;"📏   "&amp;TRIM(MADRE!A108)&amp;CHAR(10)&amp;CHAR(10)&amp;"💰   "&amp;IF(MADRE!D108="","",IF(MADRE!D108&lt;1000,TEXT(MADRE!D108,"0"),IF(MADRE!D108&lt;1000000,LEFT(TEXT(MADRE!D108,"0"),LEN(TEXT(MADRE!D108,"0"))-3)&amp;"."&amp;RIGHT(TEXT(MADRE!D108,"0"),3),LEFT(TEXT(MADRE!D108,"0"),LEN(TEXT(MADRE!D108,"0"))-6)&amp;"."&amp;MID(TEXT(MADRE!D108,"0"),LEN(TEXT(MADRE!D108,"0"))-5,3)&amp;"."&amp;RIGHT(TEXT(MADRE!D108,"0"),3))))&amp;CHAR(10)&amp;CHAR(10)&amp;"📏   "&amp;TRIM(MADRE!A109)&amp;CHAR(10)&amp;CHAR(10)&amp;"💰   "&amp;IF(MADRE!D109="","",IF(MADRE!D109&lt;1000,TEXT(MADRE!D109,"0"),IF(MADRE!D109&lt;1000000,LEFT(TEXT(MADRE!D109,"0"),LEN(TEXT(MADRE!D109,"0"))-3)&amp;"."&amp;RIGHT(TEXT(MADRE!D109,"0"),3),LEFT(TEXT(MADRE!D109,"0"),LEN(TEXT(MADRE!D109,"0"))-6)&amp;"."&amp;MID(TEXT(MADRE!D109,"0"),LEN(TEXT(MADRE!D109,"0"))-5,3)&amp;"."&amp;RIGHT(TEXT(MADRE!D109,"0"),3))))</f>
        <v>🌱   ALPINIA.
📏   E 4 lts
💰   23.199
📏   E. 10 lts
💰   43.956</v>
      </c>
      <c r="D50" t="str">
        <f t="shared" si="0"/>
        <v>🌱   ALPINIA.
📏   E 4 lts
💰   23.199
📏   E. 10 lts
💰   43.956</v>
      </c>
    </row>
    <row r="51" spans="1:4" ht="90" customHeight="1" x14ac:dyDescent="0.25">
      <c r="A51" t="str">
        <f>TRIM(MADRE!A110)</f>
        <v>Ampelopsis veitchi.</v>
      </c>
      <c r="B51" s="29" t="str">
        <f>"🌱   "&amp;UPPER(TRIM(MADRE!A110))&amp;CHAR(10)&amp;CHAR(10)&amp;"📏   "&amp;TRIM(MADRE!A111)&amp;CHAR(10)&amp;CHAR(10)&amp;"💰   "&amp;IF(MADRE!D111="","",IF(MADRE!D111&lt;1000,TEXT(MADRE!D111,"0"),IF(MADRE!D111&lt;1000000,LEFT(TEXT(MADRE!D111,"0"),LEN(TEXT(MADRE!D111,"0"))-3)&amp;"."&amp;RIGHT(TEXT(MADRE!D111,"0"),3),LEFT(TEXT(MADRE!D111,"0"),LEN(TEXT(MADRE!D111,"0"))-6)&amp;"."&amp;MID(TEXT(MADRE!D111,"0"),LEN(TEXT(MADRE!D111,"0"))-5,3)&amp;"."&amp;RIGHT(TEXT(MADRE!D111,"0"),3))))</f>
        <v>🌱   AMPELOPSIS VEITCHI.
📏   100-120 cm. E. 4 lts
💰   10.989</v>
      </c>
      <c r="D51" t="str">
        <f t="shared" si="0"/>
        <v>🌱   AMPELOPSIS VEITCHI.
📏   100-120 cm. E. 4 lts
💰   10.989</v>
      </c>
    </row>
    <row r="52" spans="1:4" ht="90" customHeight="1" x14ac:dyDescent="0.25">
      <c r="A52" t="str">
        <f>TRIM(MADRE!A112)</f>
        <v>Anacahuita</v>
      </c>
      <c r="B52" s="29" t="str">
        <f>"🌱   "&amp;UPPER(TRIM(MADRE!A112))&amp;CHAR(10)&amp;CHAR(10)&amp;"📏   "&amp;TRIM(MADRE!A113)&amp;CHAR(10)&amp;CHAR(10)&amp;"💰   "&amp;IF(MADRE!D113="","",IF(MADRE!D113&lt;1000,TEXT(MADRE!D113,"0"),IF(MADRE!D113&lt;1000000,LEFT(TEXT(MADRE!D113,"0"),LEN(TEXT(MADRE!D113,"0"))-3)&amp;"."&amp;RIGHT(TEXT(MADRE!D113,"0"),3),LEFT(TEXT(MADRE!D113,"0"),LEN(TEXT(MADRE!D113,"0"))-6)&amp;"."&amp;MID(TEXT(MADRE!D113,"0"),LEN(TEXT(MADRE!D113,"0"))-5,3)&amp;"."&amp;RIGHT(TEXT(MADRE!D113,"0"),3))))&amp;CHAR(10)&amp;CHAR(10)&amp;"📏   "&amp;TRIM(MADRE!A114)&amp;CHAR(10)&amp;CHAR(10)&amp;"💰   "&amp;IF(MADRE!D114="","",IF(MADRE!D114&lt;1000,TEXT(MADRE!D114,"0"),IF(MADRE!D114&lt;1000000,LEFT(TEXT(MADRE!D114,"0"),LEN(TEXT(MADRE!D114,"0"))-3)&amp;"."&amp;RIGHT(TEXT(MADRE!D114,"0"),3),LEFT(TEXT(MADRE!D114,"0"),LEN(TEXT(MADRE!D114,"0"))-6)&amp;"."&amp;MID(TEXT(MADRE!D114,"0"),LEN(TEXT(MADRE!D114,"0"))-5,3)&amp;"."&amp;RIGHT(TEXT(MADRE!D114,"0"),3))))</f>
        <v>🌱   ANACAHUITA
📏   120-150cm x 10lts
💰   58.608
📏   150-180cm x 15lts
💰   67.155</v>
      </c>
      <c r="D52" t="str">
        <f t="shared" si="0"/>
        <v>🌱   ANACAHUITA
📏   120-150cm x 10lts
💰   58.608
📏   150-180cm x 15lts
💰   67.155</v>
      </c>
    </row>
    <row r="53" spans="1:4" ht="90" customHeight="1" x14ac:dyDescent="0.25">
      <c r="A53" t="str">
        <f>TRIM(MADRE!A115)</f>
        <v>Azarero enano (Pittosporum nana)</v>
      </c>
      <c r="B53" s="29" t="str">
        <f>"🌱   "&amp;UPPER(TRIM(MADRE!A115))&amp;CHAR(10)&amp;CHAR(10)&amp;"📏   "&amp;TRIM(MADRE!A116)&amp;CHAR(10)&amp;CHAR(10)&amp;"💰   "&amp;IF(MADRE!D116="","",IF(MADRE!D116&lt;1000,TEXT(MADRE!D116,"0"),IF(MADRE!D116&lt;1000000,LEFT(TEXT(MADRE!D116,"0"),LEN(TEXT(MADRE!D116,"0"))-3)&amp;"."&amp;RIGHT(TEXT(MADRE!D116,"0"),3),LEFT(TEXT(MADRE!D116,"0"),LEN(TEXT(MADRE!D116,"0"))-6)&amp;"."&amp;MID(TEXT(MADRE!D116,"0"),LEN(TEXT(MADRE!D116,"0"))-5,3)&amp;"."&amp;RIGHT(TEXT(MADRE!D116,"0"),3))))&amp;CHAR(10)&amp;CHAR(10)&amp;"📏   "&amp;TRIM(MADRE!A117)&amp;CHAR(10)&amp;CHAR(10)&amp;"💰   "&amp;IF(MADRE!D117="","",IF(MADRE!D117&lt;1000,TEXT(MADRE!D117,"0"),IF(MADRE!D117&lt;1000000,LEFT(TEXT(MADRE!D117,"0"),LEN(TEXT(MADRE!D117,"0"))-3)&amp;"."&amp;RIGHT(TEXT(MADRE!D117,"0"),3),LEFT(TEXT(MADRE!D117,"0"),LEN(TEXT(MADRE!D117,"0"))-6)&amp;"."&amp;MID(TEXT(MADRE!D117,"0"),LEN(TEXT(MADRE!D117,"0"))-5,3)&amp;"."&amp;RIGHT(TEXT(MADRE!D117,"0"),3))))&amp;CHAR(10)&amp;CHAR(10)&amp;"📏   "&amp;TRIM(MADRE!A118)&amp;CHAR(10)&amp;CHAR(10)&amp;"💰   "&amp;IF(MADRE!D118="","",IF(MADRE!D118&lt;1000,TEXT(MADRE!D118,"0"),IF(MADRE!D118&lt;1000000,LEFT(TEXT(MADRE!D118,"0"),LEN(TEXT(MADRE!D118,"0"))-3)&amp;"."&amp;RIGHT(TEXT(MADRE!D118,"0"),3),LEFT(TEXT(MADRE!D118,"0"),LEN(TEXT(MADRE!D118,"0"))-6)&amp;"."&amp;MID(TEXT(MADRE!D118,"0"),LEN(TEXT(MADRE!D118,"0"))-5,3)&amp;"."&amp;RIGHT(TEXT(MADRE!D118,"0"),3))))&amp;CHAR(10)&amp;CHAR(10)&amp;"📏   "&amp;TRIM(MADRE!A119)&amp;CHAR(10)&amp;CHAR(10)&amp;"💰   "&amp;IF(MADRE!D119="","",IF(MADRE!D119&lt;1000,TEXT(MADRE!D119,"0"),IF(MADRE!D119&lt;1000000,LEFT(TEXT(MADRE!D119,"0"),LEN(TEXT(MADRE!D119,"0"))-3)&amp;"."&amp;RIGHT(TEXT(MADRE!D119,"0"),3),LEFT(TEXT(MADRE!D119,"0"),LEN(TEXT(MADRE!D119,"0"))-6)&amp;"."&amp;MID(TEXT(MADRE!D119,"0"),LEN(TEXT(MADRE!D119,"0"))-5,3)&amp;"."&amp;RIGHT(TEXT(MADRE!D119,"0"),3))))</f>
        <v>🌱   AZARERO ENANO (PITTOSPORUM NANA)
📏   E, 4 lts
💰   10.461
📏   E, 4 lts OFERTA 10 UNIDADES O MAS
💰   9.956
📏   E. 10 lts
💰   27.000
📏   E. 10lts OFERTA 10 UNIDADES O MAS
💰   25.000</v>
      </c>
      <c r="D53" t="str">
        <f t="shared" si="0"/>
        <v>🌱   AZARERO ENANO (PITTOSPORUM NANA)
📏   E, 4 lts
💰   10.461
📏   E, 4 lts OFERTA 10 UNIDADES O MAS
💰   9.956
📏   E. 10 lts
💰   27.000
📏   E. 10lts OFERTA 10 UNIDADES O MAS
💰   25.000</v>
      </c>
    </row>
    <row r="54" spans="1:4" ht="213" customHeight="1" x14ac:dyDescent="0.25">
      <c r="A54" t="str">
        <f>TRIM(MADRE!A120)</f>
        <v>Azaleas.</v>
      </c>
      <c r="B54" s="29" t="str">
        <f>"🌱   "&amp;UPPER(TRIM(MADRE!A120))&amp;CHAR(10)&amp;CHAR(10)&amp;"📏   "&amp;TRIM(MADRE!A121)&amp;CHAR(10)&amp;CHAR(10)&amp;"💰   "&amp;IF(MADRE!D121="","",IF(MADRE!D121&lt;1000,TEXT(MADRE!D121,"0"),IF(MADRE!D121&lt;1000000,LEFT(TEXT(MADRE!D121,"0"),LEN(TEXT(MADRE!D121,"0"))-3)&amp;"."&amp;RIGHT(TEXT(MADRE!D121,"0"),3),LEFT(TEXT(MADRE!D121,"0"),LEN(TEXT(MADRE!D121,"0"))-6)&amp;"."&amp;MID(TEXT(MADRE!D121,"0"),LEN(TEXT(MADRE!D121,"0"))-5,3)&amp;"."&amp;RIGHT(TEXT(MADRE!D121,"0"),3))))&amp;CHAR(10)&amp;CHAR(10)&amp;"📏   "&amp;TRIM(MADRE!A122)&amp;CHAR(10)&amp;CHAR(10)&amp;"💰   "&amp;IF(MADRE!D122="","",IF(MADRE!D122&lt;1000,TEXT(MADRE!D122,"0"),IF(MADRE!D122&lt;1000000,LEFT(TEXT(MADRE!D122,"0"),LEN(TEXT(MADRE!D122,"0"))-3)&amp;"."&amp;RIGHT(TEXT(MADRE!D122,"0"),3),LEFT(TEXT(MADRE!D122,"0"),LEN(TEXT(MADRE!D122,"0"))-6)&amp;"."&amp;MID(TEXT(MADRE!D122,"0"),LEN(TEXT(MADRE!D122,"0"))-5,3)&amp;"."&amp;RIGHT(TEXT(MADRE!D122,"0"),3))))&amp;CHAR(10)&amp;CHAR(10)&amp;"📏   "&amp;TRIM(MADRE!A123)&amp;CHAR(10)&amp;CHAR(10)&amp;"💰   "&amp;IF(MADRE!D123="","",IF(MADRE!D123&lt;1000,TEXT(MADRE!D123,"0"),IF(MADRE!D123&lt;1000000,LEFT(TEXT(MADRE!D123,"0"),LEN(TEXT(MADRE!D123,"0"))-3)&amp;"."&amp;RIGHT(TEXT(MADRE!D123,"0"),3),LEFT(TEXT(MADRE!D123,"0"),LEN(TEXT(MADRE!D123,"0"))-6)&amp;"."&amp;MID(TEXT(MADRE!D123,"0"),LEN(TEXT(MADRE!D123,"0"))-5,3)&amp;"."&amp;RIGHT(TEXT(MADRE!D123,"0"),3))))&amp;CHAR(10)&amp;CHAR(10)&amp;"📏   "&amp;TRIM(MADRE!A124)&amp;CHAR(10)&amp;CHAR(10)&amp;"💰   "&amp;IF(MADRE!D124="","",IF(MADRE!D124&lt;1000,TEXT(MADRE!D124,"0"),IF(MADRE!D124&lt;1000000,LEFT(TEXT(MADRE!D124,"0"),LEN(TEXT(MADRE!D124,"0"))-3)&amp;"."&amp;RIGHT(TEXT(MADRE!D124,"0"),3),LEFT(TEXT(MADRE!D124,"0"),LEN(TEXT(MADRE!D124,"0"))-6)&amp;"."&amp;MID(TEXT(MADRE!D124,"0"),LEN(TEXT(MADRE!D124,"0"))-5,3)&amp;"."&amp;RIGHT(TEXT(MADRE!D124,"0"),3))))&amp;CHAR(10)&amp;CHAR(10)&amp;"📏   "&amp;TRIM(MADRE!A125)&amp;CHAR(10)&amp;CHAR(10)&amp;"💰   "&amp;IF(MADRE!D125="","",IF(MADRE!D125&lt;1000,TEXT(MADRE!D125,"0"),IF(MADRE!D125&lt;1000000,LEFT(TEXT(MADRE!D125,"0"),LEN(TEXT(MADRE!D125,"0"))-3)&amp;"."&amp;RIGHT(TEXT(MADRE!D125,"0"),3),LEFT(TEXT(MADRE!D125,"0"),LEN(TEXT(MADRE!D125,"0"))-6)&amp;"."&amp;MID(TEXT(MADRE!D125,"0"),LEN(TEXT(MADRE!D125,"0"))-5,3)&amp;"."&amp;RIGHT(TEXT(MADRE!D125,"0"),3))))&amp;CHAR(10)&amp;CHAR(10)&amp;"📏   "&amp;TRIM(MADRE!A126)&amp;CHAR(10)&amp;CHAR(10)&amp;"💰   "&amp;IF(MADRE!D126="","",IF(MADRE!D126&lt;1000,TEXT(MADRE!D126,"0"),IF(MADRE!D126&lt;1000000,LEFT(TEXT(MADRE!D126,"0"),LEN(TEXT(MADRE!D126,"0"))-3)&amp;"."&amp;RIGHT(TEXT(MADRE!D126,"0"),3),LEFT(TEXT(MADRE!D126,"0"),LEN(TEXT(MADRE!D126,"0"))-6)&amp;"."&amp;MID(TEXT(MADRE!D126,"0"),LEN(TEXT(MADRE!D126,"0"))-5,3)&amp;"."&amp;RIGHT(TEXT(MADRE!D126,"0"),3))))</f>
        <v>🌱   AZALEAS.
📏   E. 4 lts colores surtidos
💰   18.026
📏   E. 10 lts colores surtidos
💰   28.971
📏   E. 20 lts colores surtidos
💰   57.942
📏   E. 30 lts colores surtidos
💰   78.866
📏   E. 40 lts colores surtidos
💰   94.961
📏   E. 50 lts colores surtidos
💰   120.713</v>
      </c>
      <c r="D54" t="str">
        <f t="shared" si="0"/>
        <v>🌱   AZALEAS.
📏   E. 4 lts colores surtidos
💰   18.026
📏   E. 10 lts colores surtidos
💰   28.971
📏   E. 20 lts colores surtidos
💰   57.942
📏   E. 30 lts colores surtidos
💰   78.866
📏   E. 40 lts colores surtidos
💰   94.961
📏   E. 50 lts colores surtidos
💰   120.713</v>
      </c>
    </row>
    <row r="55" spans="1:4" ht="90" customHeight="1" x14ac:dyDescent="0.25">
      <c r="A55" t="str">
        <f>TRIM(MADRE!A127)</f>
        <v>Barba de chivo. (Caesalpinia gilliesii).</v>
      </c>
      <c r="B55" s="29" t="str">
        <f>"🌱   "&amp;UPPER(TRIM(MADRE!A127))&amp;CHAR(10)&amp;CHAR(10)&amp;"📏   "&amp;TRIM(MADRE!A128)&amp;CHAR(10)&amp;CHAR(10)&amp;"💰   "&amp;IF(MADRE!D128="","",IF(MADRE!D128&lt;1000,TEXT(MADRE!D128,"0"),IF(MADRE!D128&lt;1000000,LEFT(TEXT(MADRE!D128,"0"),LEN(TEXT(MADRE!D128,"0"))-3)&amp;"."&amp;RIGHT(TEXT(MADRE!D128,"0"),3),LEFT(TEXT(MADRE!D128,"0"),LEN(TEXT(MADRE!D128,"0"))-6)&amp;"."&amp;MID(TEXT(MADRE!D128,"0"),LEN(TEXT(MADRE!D128,"0"))-5,3)&amp;"."&amp;RIGHT(TEXT(MADRE!D128,"0"),3))))&amp;CHAR(10)&amp;CHAR(10)&amp;"📏   "&amp;TRIM(MADRE!A129)&amp;CHAR(10)&amp;CHAR(10)&amp;"💰   "&amp;IF(MADRE!D129="","",IF(MADRE!D129&lt;1000,TEXT(MADRE!D129,"0"),IF(MADRE!D129&lt;1000000,LEFT(TEXT(MADRE!D129,"0"),LEN(TEXT(MADRE!D129,"0"))-3)&amp;"."&amp;RIGHT(TEXT(MADRE!D129,"0"),3),LEFT(TEXT(MADRE!D129,"0"),LEN(TEXT(MADRE!D129,"0"))-6)&amp;"."&amp;MID(TEXT(MADRE!D129,"0"),LEN(TEXT(MADRE!D129,"0"))-5,3)&amp;"."&amp;RIGHT(TEXT(MADRE!D129,"0"),3))))</f>
        <v>🌱   BARBA DE CHIVO. (CAESALPINIA GILLIESII).
📏   E. 4 lts
💰   22.588
📏   E. 10 lts
💰   43.956</v>
      </c>
      <c r="D55" t="str">
        <f t="shared" si="0"/>
        <v>🌱   BARBA DE CHIVO. (CAESALPINIA GILLIESII).
📏   E. 4 lts
💰   22.588
📏   E. 10 lts
💰   43.956</v>
      </c>
    </row>
    <row r="56" spans="1:4" ht="222" customHeight="1" x14ac:dyDescent="0.25">
      <c r="A56" t="str">
        <f>TRIM(MADRE!A130)</f>
        <v>Berberis thunbergii atropurpúrea.</v>
      </c>
      <c r="B56" s="29" t="str">
        <f>"🌱   "&amp;UPPER(TRIM(MADRE!A130))&amp;CHAR(10)&amp;CHAR(10)&amp;"📏   "&amp;TRIM(MADRE!A131)&amp;CHAR(10)&amp;CHAR(10)&amp;"💰   "&amp;IF(MADRE!D131="","",IF(MADRE!D131&lt;1000,TEXT(MADRE!D131,"0"),IF(MADRE!D131&lt;1000000,LEFT(TEXT(MADRE!D131,"0"),LEN(TEXT(MADRE!D131,"0"))-3)&amp;"."&amp;RIGHT(TEXT(MADRE!D131,"0"),3),LEFT(TEXT(MADRE!D131,"0"),LEN(TEXT(MADRE!D131,"0"))-6)&amp;"."&amp;MID(TEXT(MADRE!D131,"0"),LEN(TEXT(MADRE!D131,"0"))-5,3)&amp;"."&amp;RIGHT(TEXT(MADRE!D131,"0"),3))))&amp;CHAR(10)&amp;CHAR(10)&amp;"📏   "&amp;TRIM(MADRE!A132)&amp;CHAR(10)&amp;CHAR(10)&amp;"💰   "&amp;IF(MADRE!D132="","",IF(MADRE!D132&lt;1000,TEXT(MADRE!D132,"0"),IF(MADRE!D132&lt;1000000,LEFT(TEXT(MADRE!D132,"0"),LEN(TEXT(MADRE!D132,"0"))-3)&amp;"."&amp;RIGHT(TEXT(MADRE!D132,"0"),3),LEFT(TEXT(MADRE!D132,"0"),LEN(TEXT(MADRE!D132,"0"))-6)&amp;"."&amp;MID(TEXT(MADRE!D132,"0"),LEN(TEXT(MADRE!D132,"0"))-5,3)&amp;"."&amp;RIGHT(TEXT(MADRE!D132,"0"),3))))</f>
        <v>🌱   BERBERIS THUNBERGII ATROPURPÚREA.
📏   E. 4 lts
💰   12.232
📏   E. 10 lts
💰   27.000</v>
      </c>
      <c r="D56" t="str">
        <f t="shared" si="0"/>
        <v>🌱   BERBERIS THUNBERGII ATROPURPÚREA.
📏   E. 4 lts
💰   12.232
📏   E. 10 lts
💰   27.000</v>
      </c>
    </row>
    <row r="57" spans="1:4" ht="127.5" customHeight="1" x14ac:dyDescent="0.25">
      <c r="A57" t="str">
        <f>TRIM(MADRE!A133)</f>
        <v>Berberis thunbergii red pillar.</v>
      </c>
      <c r="B57" s="29" t="str">
        <f>"🌱   "&amp;UPPER(TRIM(MADRE!A133))&amp;CHAR(10)&amp;CHAR(10)&amp;"📏   "&amp;TRIM(MADRE!A134)&amp;CHAR(10)&amp;CHAR(10)&amp;"💰   "&amp;IF(MADRE!D134="","",IF(MADRE!D134&lt;1000,TEXT(MADRE!D134,"0"),IF(MADRE!D134&lt;1000000,LEFT(TEXT(MADRE!D134,"0"),LEN(TEXT(MADRE!D134,"0"))-3)&amp;"."&amp;RIGHT(TEXT(MADRE!D134,"0"),3),LEFT(TEXT(MADRE!D134,"0"),LEN(TEXT(MADRE!D134,"0"))-6)&amp;"."&amp;MID(TEXT(MADRE!D134,"0"),LEN(TEXT(MADRE!D134,"0"))-5,3)&amp;"."&amp;RIGHT(TEXT(MADRE!D134,"0"),3))))&amp;CHAR(10)&amp;CHAR(10)&amp;"📏   "&amp;TRIM(MADRE!A135)&amp;CHAR(10)&amp;CHAR(10)&amp;"💰   "&amp;IF(MADRE!D135="","",IF(MADRE!D135&lt;1000,TEXT(MADRE!D135,"0"),IF(MADRE!D135&lt;1000000,LEFT(TEXT(MADRE!D135,"0"),LEN(TEXT(MADRE!D135,"0"))-3)&amp;"."&amp;RIGHT(TEXT(MADRE!D135,"0"),3),LEFT(TEXT(MADRE!D135,"0"),LEN(TEXT(MADRE!D135,"0"))-6)&amp;"."&amp;MID(TEXT(MADRE!D135,"0"),LEN(TEXT(MADRE!D135,"0"))-5,3)&amp;"."&amp;RIGHT(TEXT(MADRE!D135,"0"),3))))</f>
        <v>🌱   BERBERIS THUNBERGII RED PILLAR.
📏   E. 4 lts
💰   12.232
📏   E. 10 lts
💰   27.000</v>
      </c>
      <c r="D57" t="str">
        <f t="shared" si="0"/>
        <v>🌱   BERBERIS THUNBERGII RED PILLAR.
📏   E. 4 lts
💰   12.232
📏   E. 10 lts
💰   27.000</v>
      </c>
    </row>
    <row r="58" spans="1:4" ht="129.75" customHeight="1" x14ac:dyDescent="0.25">
      <c r="A58" t="str">
        <f>TRIM(MADRE!A136)</f>
        <v>Brachychiton populneum.</v>
      </c>
      <c r="B58" s="29" t="str">
        <f>"🌱   "&amp;UPPER(TRIM(MADRE!A136))&amp;CHAR(10)&amp;CHAR(10)&amp;"📏   "&amp;TRIM(MADRE!A137)&amp;CHAR(10)&amp;CHAR(10)&amp;"💰   "&amp;IF(MADRE!D137="","",IF(MADRE!D137&lt;1000,TEXT(MADRE!D137,"0"),IF(MADRE!D137&lt;1000000,LEFT(TEXT(MADRE!D137,"0"),LEN(TEXT(MADRE!D137,"0"))-3)&amp;"."&amp;RIGHT(TEXT(MADRE!D137,"0"),3),LEFT(TEXT(MADRE!D137,"0"),LEN(TEXT(MADRE!D137,"0"))-6)&amp;"."&amp;MID(TEXT(MADRE!D137,"0"),LEN(TEXT(MADRE!D137,"0"))-5,3)&amp;"."&amp;RIGHT(TEXT(MADRE!D137,"0"),3))))&amp;CHAR(10)&amp;CHAR(10)&amp;"📏   "&amp;TRIM(MADRE!A138)&amp;CHAR(10)&amp;CHAR(10)&amp;"💰   "&amp;IF(MADRE!D138="","",IF(MADRE!D138&lt;1000,TEXT(MADRE!D138,"0"),IF(MADRE!D138&lt;1000000,LEFT(TEXT(MADRE!D138,"0"),LEN(TEXT(MADRE!D138,"0"))-3)&amp;"."&amp;RIGHT(TEXT(MADRE!D138,"0"),3),LEFT(TEXT(MADRE!D138,"0"),LEN(TEXT(MADRE!D138,"0"))-6)&amp;"."&amp;MID(TEXT(MADRE!D138,"0"),LEN(TEXT(MADRE!D138,"0"))-5,3)&amp;"."&amp;RIGHT(TEXT(MADRE!D138,"0"),3))))&amp;CHAR(10)&amp;CHAR(10)&amp;"📏   "&amp;TRIM(MADRE!A139)&amp;CHAR(10)&amp;CHAR(10)&amp;"💰   "&amp;IF(MADRE!D139="","",IF(MADRE!D139&lt;1000,TEXT(MADRE!D139,"0"),IF(MADRE!D139&lt;1000000,LEFT(TEXT(MADRE!D139,"0"),LEN(TEXT(MADRE!D139,"0"))-3)&amp;"."&amp;RIGHT(TEXT(MADRE!D139,"0"),3),LEFT(TEXT(MADRE!D139,"0"),LEN(TEXT(MADRE!D139,"0"))-6)&amp;"."&amp;MID(TEXT(MADRE!D139,"0"),LEN(TEXT(MADRE!D139,"0"))-5,3)&amp;"."&amp;RIGHT(TEXT(MADRE!D139,"0"),3))))&amp;CHAR(10)&amp;CHAR(10)&amp;"📏   "&amp;TRIM(MADRE!A140)&amp;CHAR(10)&amp;CHAR(10)&amp;"💰   "&amp;IF(MADRE!D140="","",IF(MADRE!D140&lt;1000,TEXT(MADRE!D140,"0"),IF(MADRE!D140&lt;1000000,LEFT(TEXT(MADRE!D140,"0"),LEN(TEXT(MADRE!D140,"0"))-3)&amp;"."&amp;RIGHT(TEXT(MADRE!D140,"0"),3),LEFT(TEXT(MADRE!D140,"0"),LEN(TEXT(MADRE!D140,"0"))-6)&amp;"."&amp;MID(TEXT(MADRE!D140,"0"),LEN(TEXT(MADRE!D140,"0"))-5,3)&amp;"."&amp;RIGHT(TEXT(MADRE!D140,"0"),3))))</f>
        <v>🌱   BRACHYCHITON POPULNEUM.
📏   100-120 cm. E. 4 lts
💰   28.083
📏   120-150 cm. E. 10 lts
💰   42.000
📏   150-180 cm. E. 15 lts
💰   67.155
📏   180-210 cm E 20 lts
💰   78.144</v>
      </c>
      <c r="D58" t="str">
        <f t="shared" si="0"/>
        <v>🌱   BRACHYCHITON POPULNEUM.
📏   100-120 cm. E. 4 lts
💰   28.083
📏   120-150 cm. E. 10 lts
💰   42.000
📏   150-180 cm. E. 15 lts
💰   67.155
📏   180-210 cm E 20 lts
💰   78.144</v>
      </c>
    </row>
    <row r="59" spans="1:4" ht="90" customHeight="1" x14ac:dyDescent="0.25">
      <c r="A59" t="str">
        <f>TRIM(MADRE!A141)</f>
        <v>Buxus sempervirens (Boj buxus).</v>
      </c>
      <c r="B59" s="29" t="str">
        <f>"🌱   "&amp;UPPER(TRIM(MADRE!A141))&amp;CHAR(10)&amp;CHAR(10)&amp;"📏   "&amp;TRIM(MADRE!A142)&amp;CHAR(10)&amp;CHAR(10)&amp;"💰   "&amp;IF(MADRE!D142="","",IF(MADRE!D142&lt;1000,TEXT(MADRE!D142,"0"),IF(MADRE!D142&lt;1000000,LEFT(TEXT(MADRE!D142,"0"),LEN(TEXT(MADRE!D142,"0"))-3)&amp;"."&amp;RIGHT(TEXT(MADRE!D142,"0"),3),LEFT(TEXT(MADRE!D142,"0"),LEN(TEXT(MADRE!D142,"0"))-6)&amp;"."&amp;MID(TEXT(MADRE!D142,"0"),LEN(TEXT(MADRE!D142,"0"))-5,3)&amp;"."&amp;RIGHT(TEXT(MADRE!D142,"0"),3))))&amp;CHAR(10)&amp;CHAR(10)&amp;"📏   "&amp;TRIM(MADRE!A143)&amp;CHAR(10)&amp;CHAR(10)&amp;"💰   "&amp;IF(MADRE!D143="","",IF(MADRE!D143&lt;1000,TEXT(MADRE!D143,"0"),IF(MADRE!D143&lt;1000000,LEFT(TEXT(MADRE!D143,"0"),LEN(TEXT(MADRE!D143,"0"))-3)&amp;"."&amp;RIGHT(TEXT(MADRE!D143,"0"),3),LEFT(TEXT(MADRE!D143,"0"),LEN(TEXT(MADRE!D143,"0"))-6)&amp;"."&amp;MID(TEXT(MADRE!D143,"0"),LEN(TEXT(MADRE!D143,"0"))-5,3)&amp;"."&amp;RIGHT(TEXT(MADRE!D143,"0"),3))))&amp;CHAR(10)&amp;CHAR(10)&amp;"📏   "&amp;TRIM(MADRE!A144)&amp;CHAR(10)&amp;CHAR(10)&amp;"💰   "&amp;IF(MADRE!D144="","",IF(MADRE!D144&lt;1000,TEXT(MADRE!D144,"0"),IF(MADRE!D144&lt;1000000,LEFT(TEXT(MADRE!D144,"0"),LEN(TEXT(MADRE!D144,"0"))-3)&amp;"."&amp;RIGHT(TEXT(MADRE!D144,"0"),3),LEFT(TEXT(MADRE!D144,"0"),LEN(TEXT(MADRE!D144,"0"))-6)&amp;"."&amp;MID(TEXT(MADRE!D144,"0"),LEN(TEXT(MADRE!D144,"0"))-5,3)&amp;"."&amp;RIGHT(TEXT(MADRE!D144,"0"),3))))&amp;CHAR(10)&amp;CHAR(10)&amp;"📏   "&amp;TRIM(MADRE!A145)&amp;CHAR(10)&amp;CHAR(10)&amp;"💰   "&amp;IF(MADRE!D145="","",IF(MADRE!D145&lt;1000,TEXT(MADRE!D145,"0"),IF(MADRE!D145&lt;1000000,LEFT(TEXT(MADRE!D145,"0"),LEN(TEXT(MADRE!D145,"0"))-3)&amp;"."&amp;RIGHT(TEXT(MADRE!D145,"0"),3),LEFT(TEXT(MADRE!D145,"0"),LEN(TEXT(MADRE!D145,"0"))-6)&amp;"."&amp;MID(TEXT(MADRE!D145,"0"),LEN(TEXT(MADRE!D145,"0"))-5,3)&amp;"."&amp;RIGHT(TEXT(MADRE!D145,"0"),3))))</f>
        <v>🌱   BUXUS SEMPERVIRENS (BOJ BUXUS).
📏   E. 4 lts 30cm
💰   12.987
📏   E. 10 lts 60cm
💰   27.000
📏   E. 15 lts 70-80cm
💰   36.500
📏   Bocha x 20lts
💰   60.000</v>
      </c>
      <c r="D59" t="str">
        <f t="shared" si="0"/>
        <v>🌱   BUXUS SEMPERVIRENS (BOJ BUXUS).
📏   E. 4 lts 30cm
💰   12.987
📏   E. 10 lts 60cm
💰   27.000
📏   E. 15 lts 70-80cm
💰   36.500
📏   Bocha x 20lts
💰   60.000</v>
      </c>
    </row>
    <row r="60" spans="1:4" ht="138" customHeight="1" x14ac:dyDescent="0.25">
      <c r="A60" t="str">
        <f>TRIM(MADRE!A146)</f>
        <v>Buxus microphilia</v>
      </c>
      <c r="B60" s="29" t="str">
        <f>"🌱   "&amp;UPPER(TRIM(MADRE!A146))&amp;CHAR(10)&amp;CHAR(10)&amp;"📏   "&amp;TRIM(MADRE!A147)&amp;CHAR(10)&amp;CHAR(10)&amp;"💰   "&amp;IF(MADRE!D147="","",IF(MADRE!D147&lt;1000,TEXT(MADRE!D147,"0"),IF(MADRE!D147&lt;1000000,LEFT(TEXT(MADRE!D147,"0"),LEN(TEXT(MADRE!D147,"0"))-3)&amp;"."&amp;RIGHT(TEXT(MADRE!D147,"0"),3),LEFT(TEXT(MADRE!D147,"0"),LEN(TEXT(MADRE!D147,"0"))-6)&amp;"."&amp;MID(TEXT(MADRE!D147,"0"),LEN(TEXT(MADRE!D147,"0"))-5,3)&amp;"."&amp;RIGHT(TEXT(MADRE!D147,"0"),3))))&amp;CHAR(10)&amp;CHAR(10)&amp;"📏   "&amp;TRIM(MADRE!A148)&amp;CHAR(10)&amp;CHAR(10)&amp;"💰   "&amp;IF(MADRE!D148="","",IF(MADRE!D148&lt;1000,TEXT(MADRE!D148,"0"),IF(MADRE!D148&lt;1000000,LEFT(TEXT(MADRE!D148,"0"),LEN(TEXT(MADRE!D148,"0"))-3)&amp;"."&amp;RIGHT(TEXT(MADRE!D148,"0"),3),LEFT(TEXT(MADRE!D148,"0"),LEN(TEXT(MADRE!D148,"0"))-6)&amp;"."&amp;MID(TEXT(MADRE!D148,"0"),LEN(TEXT(MADRE!D148,"0"))-5,3)&amp;"."&amp;RIGHT(TEXT(MADRE!D148,"0"),3))))</f>
        <v>🌱   BUXUS MICROPHILIA
📏   E. 4lts
💰   12.987
📏   E. 10lts.
💰   27.000</v>
      </c>
      <c r="D60" t="str">
        <f t="shared" si="0"/>
        <v>🌱   BUXUS MICROPHILIA
📏   E. 4lts
💰   12.987
📏   E. 10lts.
💰   27.000</v>
      </c>
    </row>
    <row r="61" spans="1:4" ht="136.5" customHeight="1" x14ac:dyDescent="0.25">
      <c r="A61" t="str">
        <f>TRIM(MADRE!A149)</f>
        <v>Cala (Zantedeschia aethiopica).</v>
      </c>
      <c r="B61" s="29" t="str">
        <f>"🌱   "&amp;UPPER(TRIM(MADRE!A149))&amp;CHAR(10)&amp;CHAR(10)&amp;"📏   "&amp;TRIM(MADRE!A150)&amp;CHAR(10)&amp;CHAR(10)&amp;"💰   "&amp;IF(MADRE!D150="","",IF(MADRE!D150&lt;1000,TEXT(MADRE!D150,"0"),IF(MADRE!D150&lt;1000000,LEFT(TEXT(MADRE!D150,"0"),LEN(TEXT(MADRE!D150,"0"))-3)&amp;"."&amp;RIGHT(TEXT(MADRE!D150,"0"),3),LEFT(TEXT(MADRE!D150,"0"),LEN(TEXT(MADRE!D150,"0"))-6)&amp;"."&amp;MID(TEXT(MADRE!D150,"0"),LEN(TEXT(MADRE!D150,"0"))-5,3)&amp;"."&amp;RIGHT(TEXT(MADRE!D150,"0"),3))))</f>
        <v>🌱   CALA (ZANTEDESCHIA AETHIOPICA).
📏   E. 10 lts
💰   25.000</v>
      </c>
      <c r="D61" t="str">
        <f t="shared" si="0"/>
        <v>🌱   CALA (ZANTEDESCHIA AETHIOPICA).
📏   E. 10 lts
💰   25.000</v>
      </c>
    </row>
    <row r="62" spans="1:4" ht="90" customHeight="1" x14ac:dyDescent="0.25">
      <c r="A62" t="str">
        <f>TRIM(MADRE!A151)</f>
        <v>Callistemon lanceolatus imperiallis.</v>
      </c>
      <c r="B62" s="29" t="str">
        <f>"🌱   "&amp;UPPER(TRIM(MADRE!A151))&amp;CHAR(10)&amp;CHAR(10)&amp;"📏   "&amp;TRIM(MADRE!A152)&amp;CHAR(10)&amp;CHAR(10)&amp;"💰   "&amp;IF(MADRE!D152="","",IF(MADRE!D152&lt;1000,TEXT(MADRE!D152,"0"),IF(MADRE!D152&lt;1000000,LEFT(TEXT(MADRE!D152,"0"),LEN(TEXT(MADRE!D152,"0"))-3)&amp;"."&amp;RIGHT(TEXT(MADRE!D152,"0"),3),LEFT(TEXT(MADRE!D152,"0"),LEN(TEXT(MADRE!D152,"0"))-6)&amp;"."&amp;MID(TEXT(MADRE!D152,"0"),LEN(TEXT(MADRE!D152,"0"))-5,3)&amp;"."&amp;RIGHT(TEXT(MADRE!D152,"0"),3))))&amp;CHAR(10)&amp;CHAR(10)&amp;"📏   "&amp;TRIM(MADRE!A153)&amp;CHAR(10)&amp;CHAR(10)&amp;"💰   "&amp;IF(MADRE!D153="","",IF(MADRE!D153&lt;1000,TEXT(MADRE!D153,"0"),IF(MADRE!D153&lt;1000000,LEFT(TEXT(MADRE!D153,"0"),LEN(TEXT(MADRE!D153,"0"))-3)&amp;"."&amp;RIGHT(TEXT(MADRE!D153,"0"),3),LEFT(TEXT(MADRE!D153,"0"),LEN(TEXT(MADRE!D153,"0"))-6)&amp;"."&amp;MID(TEXT(MADRE!D153,"0"),LEN(TEXT(MADRE!D153,"0"))-5,3)&amp;"."&amp;RIGHT(TEXT(MADRE!D153,"0"),3))))</f>
        <v>🌱   CALLISTEMON LANCEOLATUS IMPERIALLIS.
📏   E. 4 lts
💰   12.232
📏   E. 10 lts 100cm
💰   27.000</v>
      </c>
      <c r="D62" t="str">
        <f t="shared" si="0"/>
        <v>🌱   CALLISTEMON LANCEOLATUS IMPERIALLIS.
📏   E. 4 lts
💰   12.232
📏   E. 10 lts 100cm
💰   27.000</v>
      </c>
    </row>
    <row r="63" spans="1:4" ht="90" customHeight="1" x14ac:dyDescent="0.25">
      <c r="A63" t="str">
        <f>TRIM(MADRE!A154)</f>
        <v>Callistemon salignum (melaleuca).</v>
      </c>
      <c r="B63" s="29" t="str">
        <f>"🌱   "&amp;UPPER(TRIM(MADRE!A154))&amp;CHAR(10)&amp;CHAR(10)&amp;"📏   "&amp;TRIM(MADRE!A155)&amp;CHAR(10)&amp;CHAR(10)&amp;"💰   "&amp;IF(MADRE!D155="","",IF(MADRE!D155&lt;1000,TEXT(MADRE!D155,"0"),IF(MADRE!D155&lt;1000000,LEFT(TEXT(MADRE!D155,"0"),LEN(TEXT(MADRE!D155,"0"))-3)&amp;"."&amp;RIGHT(TEXT(MADRE!D155,"0"),3),LEFT(TEXT(MADRE!D155,"0"),LEN(TEXT(MADRE!D155,"0"))-6)&amp;"."&amp;MID(TEXT(MADRE!D155,"0"),LEN(TEXT(MADRE!D155,"0"))-5,3)&amp;"."&amp;RIGHT(TEXT(MADRE!D155,"0"),3))))&amp;CHAR(10)&amp;CHAR(10)&amp;"📏   "&amp;TRIM(MADRE!A156)&amp;CHAR(10)&amp;CHAR(10)&amp;"💰   "&amp;IF(MADRE!D156="","",IF(MADRE!D156&lt;1000,TEXT(MADRE!D156,"0"),IF(MADRE!D156&lt;1000000,LEFT(TEXT(MADRE!D156,"0"),LEN(TEXT(MADRE!D156,"0"))-3)&amp;"."&amp;RIGHT(TEXT(MADRE!D156,"0"),3),LEFT(TEXT(MADRE!D156,"0"),LEN(TEXT(MADRE!D156,"0"))-6)&amp;"."&amp;MID(TEXT(MADRE!D156,"0"),LEN(TEXT(MADRE!D156,"0"))-5,3)&amp;"."&amp;RIGHT(TEXT(MADRE!D156,"0"),3))))</f>
        <v>🌱   CALLISTEMON SALIGNUM (MELALEUCA).
📏   flor blanca E. 10lts 150cm
💰   27.000
📏   flor blanca E. 20lts 150-180cm
💰   49.900</v>
      </c>
      <c r="D63" t="str">
        <f t="shared" si="0"/>
        <v>🌱   CALLISTEMON SALIGNUM (MELALEUCA).
📏   flor blanca E. 10lts 150cm
💰   27.000
📏   flor blanca E. 20lts 150-180cm
💰   49.900</v>
      </c>
    </row>
    <row r="64" spans="1:4" ht="90" customHeight="1" x14ac:dyDescent="0.25">
      <c r="A64" t="str">
        <f>TRIM(MADRE!A157)</f>
        <v>Camelia japonica.</v>
      </c>
      <c r="B64" s="29" t="str">
        <f>"🌱   "&amp;UPPER(TRIM(MADRE!A157))&amp;CHAR(10)&amp;CHAR(10)&amp;"📏   "&amp;TRIM(MADRE!A158)&amp;CHAR(10)&amp;CHAR(10)&amp;"💰   "&amp;IF(MADRE!D158="","",IF(MADRE!D158&lt;1000,TEXT(MADRE!D158,"0"),IF(MADRE!D158&lt;1000000,LEFT(TEXT(MADRE!D158,"0"),LEN(TEXT(MADRE!D158,"0"))-3)&amp;"."&amp;RIGHT(TEXT(MADRE!D158,"0"),3),LEFT(TEXT(MADRE!D158,"0"),LEN(TEXT(MADRE!D158,"0"))-6)&amp;"."&amp;MID(TEXT(MADRE!D158,"0"),LEN(TEXT(MADRE!D158,"0"))-5,3)&amp;"."&amp;RIGHT(TEXT(MADRE!D158,"0"),3))))</f>
        <v>🌱   CAMELIA JAPONICA.
📏   E. 10 lts
💰   38.500</v>
      </c>
      <c r="D64" t="str">
        <f t="shared" si="0"/>
        <v>🌱   CAMELIA JAPONICA.
📏   E. 10 lts
💰   38.500</v>
      </c>
    </row>
    <row r="65" spans="1:4" ht="90" customHeight="1" x14ac:dyDescent="0.25">
      <c r="A65" t="str">
        <f>TRIM(MADRE!A159)</f>
        <v>Caña de la india (Phyllostachis babbusoides).</v>
      </c>
      <c r="B65" s="29" t="str">
        <f>"🌱   "&amp;UPPER(TRIM(MADRE!A159))&amp;CHAR(10)&amp;CHAR(10)&amp;"📏   "&amp;TRIM(MADRE!A160)&amp;CHAR(10)&amp;CHAR(10)&amp;"💰   "&amp;IF(MADRE!D160="","",IF(MADRE!D160&lt;1000,TEXT(MADRE!D160,"0"),IF(MADRE!D160&lt;1000000,LEFT(TEXT(MADRE!D160,"0"),LEN(TEXT(MADRE!D160,"0"))-3)&amp;"."&amp;RIGHT(TEXT(MADRE!D160,"0"),3),LEFT(TEXT(MADRE!D160,"0"),LEN(TEXT(MADRE!D160,"0"))-6)&amp;"."&amp;MID(TEXT(MADRE!D160,"0"),LEN(TEXT(MADRE!D160,"0"))-5,3)&amp;"."&amp;RIGHT(TEXT(MADRE!D160,"0"),3))))</f>
        <v>🌱   CAÑA DE LA INDIA (PHYLLOSTACHIS BABBUSOIDES).
📏   160 cm. E. 10 lts
💰   27.000</v>
      </c>
      <c r="D65" t="str">
        <f t="shared" si="0"/>
        <v>🌱   CAÑA DE LA INDIA (PHYLLOSTACHIS BABBUSOIDES).
📏   160 cm. E. 10 lts
💰   27.000</v>
      </c>
    </row>
    <row r="66" spans="1:4" ht="90" customHeight="1" x14ac:dyDescent="0.25">
      <c r="A66" t="str">
        <f>TRIM(MADRE!A161)</f>
        <v>Caña enana (Pogonatherum juncaceum).</v>
      </c>
      <c r="B66" s="29" t="str">
        <f>"🌱   "&amp;UPPER(TRIM(MADRE!A161))&amp;CHAR(10)&amp;CHAR(10)&amp;"📏   "&amp;TRIM(MADRE!A162)&amp;CHAR(10)&amp;CHAR(10)&amp;"💰   "&amp;IF(MADRE!D162="","",IF(MADRE!D162&lt;1000,TEXT(MADRE!D162,"0"),IF(MADRE!D162&lt;1000000,LEFT(TEXT(MADRE!D162,"0"),LEN(TEXT(MADRE!D162,"0"))-3)&amp;"."&amp;RIGHT(TEXT(MADRE!D162,"0"),3),LEFT(TEXT(MADRE!D162,"0"),LEN(TEXT(MADRE!D162,"0"))-6)&amp;"."&amp;MID(TEXT(MADRE!D162,"0"),LEN(TEXT(MADRE!D162,"0"))-5,3)&amp;"."&amp;RIGHT(TEXT(MADRE!D162,"0"),3))))&amp;CHAR(10)&amp;CHAR(10)&amp;"📏   "&amp;TRIM(MADRE!A163)&amp;CHAR(10)&amp;CHAR(10)&amp;"💰   "&amp;IF(MADRE!D163="","",IF(MADRE!D163&lt;1000,TEXT(MADRE!D163,"0"),IF(MADRE!D163&lt;1000000,LEFT(TEXT(MADRE!D163,"0"),LEN(TEXT(MADRE!D163,"0"))-3)&amp;"."&amp;RIGHT(TEXT(MADRE!D163,"0"),3),LEFT(TEXT(MADRE!D163,"0"),LEN(TEXT(MADRE!D163,"0"))-6)&amp;"."&amp;MID(TEXT(MADRE!D163,"0"),LEN(TEXT(MADRE!D163,"0"))-5,3)&amp;"."&amp;RIGHT(TEXT(MADRE!D163,"0"),3))))&amp;CHAR(10)&amp;CHAR(10)&amp;"📏   "&amp;TRIM(MADRE!A164)&amp;CHAR(10)&amp;CHAR(10)&amp;"💰   "&amp;IF(MADRE!D164="","",IF(MADRE!D164&lt;1000,TEXT(MADRE!D164,"0"),IF(MADRE!D164&lt;1000000,LEFT(TEXT(MADRE!D164,"0"),LEN(TEXT(MADRE!D164,"0"))-3)&amp;"."&amp;RIGHT(TEXT(MADRE!D164,"0"),3),LEFT(TEXT(MADRE!D164,"0"),LEN(TEXT(MADRE!D164,"0"))-6)&amp;"."&amp;MID(TEXT(MADRE!D164,"0"),LEN(TEXT(MADRE!D164,"0"))-5,3)&amp;"."&amp;RIGHT(TEXT(MADRE!D164,"0"),3))))&amp;CHAR(10)&amp;CHAR(10)&amp;"📏   "&amp;TRIM(MADRE!A165)&amp;CHAR(10)&amp;CHAR(10)&amp;"💰   "&amp;IF(MADRE!D165="","",IF(MADRE!D165&lt;1000,TEXT(MADRE!D165,"0"),IF(MADRE!D165&lt;1000000,LEFT(TEXT(MADRE!D165,"0"),LEN(TEXT(MADRE!D165,"0"))-3)&amp;"."&amp;RIGHT(TEXT(MADRE!D165,"0"),3),LEFT(TEXT(MADRE!D165,"0"),LEN(TEXT(MADRE!D165,"0"))-6)&amp;"."&amp;MID(TEXT(MADRE!D165,"0"),LEN(TEXT(MADRE!D165,"0"))-5,3)&amp;"."&amp;RIGHT(TEXT(MADRE!D165,"0"),3))))</f>
        <v>🌱   CAÑA ENANA (POGONATHERUM JUNCACEUM).
📏   E. 4 lts
💰   12.232
📏   E. 10 lts
💰   32.190
📏   Caña Multiplex
💰   
📏   E. 10 lts
💰   27.000</v>
      </c>
      <c r="D66" t="str">
        <f t="shared" si="0"/>
        <v>🌱   CAÑA ENANA (POGONATHERUM JUNCACEUM).
📏   E. 4 lts
💰   12.232
📏   E. 10 lts
💰   32.190
📏   Caña Multiplex
💰   
📏   E. 10 lts
💰   27.000</v>
      </c>
    </row>
    <row r="67" spans="1:4" ht="134.25" customHeight="1" x14ac:dyDescent="0.25">
      <c r="A67" t="str">
        <f>TRIM(MADRE!A166)</f>
        <v>Carex bronzina.</v>
      </c>
      <c r="B67" s="29" t="str">
        <f>"🌱   "&amp;UPPER(TRIM(MADRE!A166))&amp;CHAR(10)&amp;CHAR(10)&amp;"📏   "&amp;TRIM(MADRE!A167)&amp;CHAR(10)&amp;CHAR(10)&amp;"💰   "&amp;IF(MADRE!D167="","",IF(MADRE!D167&lt;1000,TEXT(MADRE!D167,"0"),IF(MADRE!D167&lt;1000000,LEFT(TEXT(MADRE!D167,"0"),LEN(TEXT(MADRE!D167,"0"))-3)&amp;"."&amp;RIGHT(TEXT(MADRE!D167,"0"),3),LEFT(TEXT(MADRE!D167,"0"),LEN(TEXT(MADRE!D167,"0"))-6)&amp;"."&amp;MID(TEXT(MADRE!D167,"0"),LEN(TEXT(MADRE!D167,"0"))-5,3)&amp;"."&amp;RIGHT(TEXT(MADRE!D167,"0"),3))))</f>
        <v>🌱   CAREX BRONZINA.
📏   E. 4 lts
💰   8.900</v>
      </c>
      <c r="D67" t="str">
        <f t="shared" si="0"/>
        <v>🌱   CAREX BRONZINA.
📏   E. 4 lts
💰   8.900</v>
      </c>
    </row>
    <row r="68" spans="1:4" ht="228" customHeight="1" x14ac:dyDescent="0.25">
      <c r="A68" t="str">
        <f>TRIM(MADRE!A168)</f>
        <v>Casuarina cunninghamiana.</v>
      </c>
      <c r="B68" s="29" t="str">
        <f>"🌱   "&amp;UPPER(TRIM(MADRE!A168))&amp;CHAR(10)&amp;CHAR(10)&amp;"📏   "&amp;TRIM(MADRE!A169)&amp;CHAR(10)&amp;CHAR(10)&amp;"💰   "&amp;IF(MADRE!D169="","",IF(MADRE!D169&lt;1000,TEXT(MADRE!D169,"0"),IF(MADRE!D169&lt;1000000,LEFT(TEXT(MADRE!D169,"0"),LEN(TEXT(MADRE!D169,"0"))-3)&amp;"."&amp;RIGHT(TEXT(MADRE!D169,"0"),3),LEFT(TEXT(MADRE!D169,"0"),LEN(TEXT(MADRE!D169,"0"))-6)&amp;"."&amp;MID(TEXT(MADRE!D169,"0"),LEN(TEXT(MADRE!D169,"0"))-5,3)&amp;"."&amp;RIGHT(TEXT(MADRE!D169,"0"),3))))&amp;CHAR(10)&amp;CHAR(10)&amp;"📏   "&amp;TRIM(MADRE!A170)&amp;CHAR(10)&amp;CHAR(10)&amp;"💰   "&amp;IF(MADRE!D170="","",IF(MADRE!D170&lt;1000,TEXT(MADRE!D170,"0"),IF(MADRE!D170&lt;1000000,LEFT(TEXT(MADRE!D170,"0"),LEN(TEXT(MADRE!D170,"0"))-3)&amp;"."&amp;RIGHT(TEXT(MADRE!D170,"0"),3),LEFT(TEXT(MADRE!D170,"0"),LEN(TEXT(MADRE!D170,"0"))-6)&amp;"."&amp;MID(TEXT(MADRE!D170,"0"),LEN(TEXT(MADRE!D170,"0"))-5,3)&amp;"."&amp;RIGHT(TEXT(MADRE!D170,"0"),3))))&amp;CHAR(10)&amp;CHAR(10)&amp;"📏   "&amp;TRIM(MADRE!A171)&amp;CHAR(10)&amp;CHAR(10)&amp;"💰   "&amp;IF(MADRE!D171="","",IF(MADRE!D171&lt;1000,TEXT(MADRE!D171,"0"),IF(MADRE!D171&lt;1000000,LEFT(TEXT(MADRE!D171,"0"),LEN(TEXT(MADRE!D171,"0"))-3)&amp;"."&amp;RIGHT(TEXT(MADRE!D171,"0"),3),LEFT(TEXT(MADRE!D171,"0"),LEN(TEXT(MADRE!D171,"0"))-6)&amp;"."&amp;MID(TEXT(MADRE!D171,"0"),LEN(TEXT(MADRE!D171,"0"))-5,3)&amp;"."&amp;RIGHT(TEXT(MADRE!D171,"0"),3))))&amp;CHAR(10)&amp;CHAR(10)&amp;"📏   "&amp;TRIM(MADRE!A172)&amp;CHAR(10)&amp;CHAR(10)&amp;"💰   "&amp;IF(MADRE!D172="","",IF(MADRE!D172&lt;1000,TEXT(MADRE!D172,"0"),IF(MADRE!D172&lt;1000000,LEFT(TEXT(MADRE!D172,"0"),LEN(TEXT(MADRE!D172,"0"))-3)&amp;"."&amp;RIGHT(TEXT(MADRE!D172,"0"),3),LEFT(TEXT(MADRE!D172,"0"),LEN(TEXT(MADRE!D172,"0"))-6)&amp;"."&amp;MID(TEXT(MADRE!D172,"0"),LEN(TEXT(MADRE!D172,"0"))-5,3)&amp;"."&amp;RIGHT(TEXT(MADRE!D172,"0"),3))))&amp;CHAR(10)&amp;CHAR(10)&amp;"📏   "&amp;TRIM(MADRE!A173)&amp;CHAR(10)&amp;CHAR(10)&amp;"💰   "&amp;IF(MADRE!D173="","",IF(MADRE!D173&lt;1000,TEXT(MADRE!D173,"0"),IF(MADRE!D173&lt;1000000,LEFT(TEXT(MADRE!D173,"0"),LEN(TEXT(MADRE!D173,"0"))-3)&amp;"."&amp;RIGHT(TEXT(MADRE!D173,"0"),3),LEFT(TEXT(MADRE!D173,"0"),LEN(TEXT(MADRE!D173,"0"))-6)&amp;"."&amp;MID(TEXT(MADRE!D173,"0"),LEN(TEXT(MADRE!D173,"0"))-5,3)&amp;"."&amp;RIGHT(TEXT(MADRE!D173,"0"),3))))&amp;CHAR(10)&amp;CHAR(10)&amp;"📏   "&amp;TRIM(MADRE!A174)&amp;CHAR(10)&amp;CHAR(10)&amp;"💰   "&amp;IF(MADRE!D174="","",IF(MADRE!D174&lt;1000,TEXT(MADRE!D174,"0"),IF(MADRE!D174&lt;1000000,LEFT(TEXT(MADRE!D174,"0"),LEN(TEXT(MADRE!D174,"0"))-3)&amp;"."&amp;RIGHT(TEXT(MADRE!D174,"0"),3),LEFT(TEXT(MADRE!D174,"0"),LEN(TEXT(MADRE!D174,"0"))-6)&amp;"."&amp;MID(TEXT(MADRE!D174,"0"),LEN(TEXT(MADRE!D174,"0"))-5,3)&amp;"."&amp;RIGHT(TEXT(MADRE!D174,"0"),3))))&amp;CHAR(10)&amp;CHAR(10)&amp;"📏   "&amp;TRIM(MADRE!A175)&amp;CHAR(10)&amp;CHAR(10)&amp;"💰   "&amp;IF(MADRE!D175="","",IF(MADRE!D175&lt;1000,TEXT(MADRE!D175,"0"),IF(MADRE!D175&lt;1000000,LEFT(TEXT(MADRE!D175,"0"),LEN(TEXT(MADRE!D175,"0"))-3)&amp;"."&amp;RIGHT(TEXT(MADRE!D175,"0"),3),LEFT(TEXT(MADRE!D175,"0"),LEN(TEXT(MADRE!D175,"0"))-6)&amp;"."&amp;MID(TEXT(MADRE!D175,"0"),LEN(TEXT(MADRE!D175,"0"))-5,3)&amp;"."&amp;RIGHT(TEXT(MADRE!D175,"0"),3))))</f>
        <v>🌱   CASUARINA CUNNINGHAMIANA.
📏   120-150 cm. E. 4 lts
💰   12.232
📏   150-180 cm.
💰   16.650
📏   180-210 cm.
💰   21.090
📏   210-250 cm.
💰   27.750
📏   250-300 cm
💰   32.000
📏   300-350 cm
💰   45.000
📏   350-400 cm
💰   64.000</v>
      </c>
      <c r="D68" t="str">
        <f t="shared" si="0"/>
        <v>🌱   CASUARINA CUNNINGHAMIANA.
📏   120-150 cm. E. 4 lts
💰   12.232
📏   150-180 cm.
💰   16.650
📏   180-210 cm.
💰   21.090
📏   210-250 cm.
💰   27.750
📏   250-300 cm
💰   32.000
📏   300-350 cm
💰   45.000
📏   350-400 cm
💰   64.000</v>
      </c>
    </row>
    <row r="69" spans="1:4" ht="137.25" customHeight="1" x14ac:dyDescent="0.25">
      <c r="A69" t="str">
        <f>TRIM(MADRE!A176)</f>
        <v>Catalpa bignonioides.</v>
      </c>
      <c r="B69" s="29" t="str">
        <f>"🌱   "&amp;UPPER(TRIM(MADRE!A176))&amp;CHAR(10)&amp;CHAR(10)&amp;"📏   "&amp;TRIM(MADRE!A177)&amp;CHAR(10)&amp;CHAR(10)&amp;"💰   "&amp;IF(MADRE!D177="","",IF(MADRE!D177&lt;1000,TEXT(MADRE!D177,"0"),IF(MADRE!D177&lt;1000000,LEFT(TEXT(MADRE!D177,"0"),LEN(TEXT(MADRE!D177,"0"))-3)&amp;"."&amp;RIGHT(TEXT(MADRE!D177,"0"),3),LEFT(TEXT(MADRE!D177,"0"),LEN(TEXT(MADRE!D177,"0"))-6)&amp;"."&amp;MID(TEXT(MADRE!D177,"0"),LEN(TEXT(MADRE!D177,"0"))-5,3)&amp;"."&amp;RIGHT(TEXT(MADRE!D177,"0"),3))))&amp;CHAR(10)&amp;CHAR(10)&amp;"📏   "&amp;TRIM(MADRE!A178)&amp;CHAR(10)&amp;CHAR(10)&amp;"💰   "&amp;IF(MADRE!D178="","",IF(MADRE!D178&lt;1000,TEXT(MADRE!D178,"0"),IF(MADRE!D178&lt;1000000,LEFT(TEXT(MADRE!D178,"0"),LEN(TEXT(MADRE!D178,"0"))-3)&amp;"."&amp;RIGHT(TEXT(MADRE!D178,"0"),3),LEFT(TEXT(MADRE!D178,"0"),LEN(TEXT(MADRE!D178,"0"))-6)&amp;"."&amp;MID(TEXT(MADRE!D178,"0"),LEN(TEXT(MADRE!D178,"0"))-5,3)&amp;"."&amp;RIGHT(TEXT(MADRE!D178,"0"),3))))</f>
        <v>🌱   CATALPA BIGNONIOIDES.
📏   con copa, mide mas de 200cm de altura con 8-10 cm circunsf tronco. E. 15 lts.
💰   61.050
📏   con copa, 10-12 cm. E. 20 lts.
💰   71.040</v>
      </c>
      <c r="D69" t="str">
        <f t="shared" si="0"/>
        <v>🌱   CATALPA BIGNONIOIDES.
📏   con copa, mide mas de 200cm de altura con 8-10 cm circunsf tronco. E. 15 lts.
💰   61.050
📏   con copa, 10-12 cm. E. 20 lts.
💰   71.040</v>
      </c>
    </row>
    <row r="70" spans="1:4" ht="205.5" customHeight="1" x14ac:dyDescent="0.25">
      <c r="A70" t="str">
        <f>TRIM(MADRE!A179)</f>
        <v>Ceibo. (Erythrina crista-galli).</v>
      </c>
      <c r="B70" s="29" t="str">
        <f>"🌱   "&amp;UPPER(TRIM(MADRE!A179))&amp;CHAR(10)&amp;CHAR(10)&amp;"📏   "&amp;TRIM(MADRE!A180)&amp;CHAR(10)&amp;CHAR(10)&amp;"💰   "&amp;IF(MADRE!D180="","",IF(MADRE!D180&lt;1000,TEXT(MADRE!D180,"0"),IF(MADRE!D180&lt;1000000,LEFT(TEXT(MADRE!D180,"0"),LEN(TEXT(MADRE!D180,"0"))-3)&amp;"."&amp;RIGHT(TEXT(MADRE!D180,"0"),3),LEFT(TEXT(MADRE!D180,"0"),LEN(TEXT(MADRE!D180,"0"))-6)&amp;"."&amp;MID(TEXT(MADRE!D180,"0"),LEN(TEXT(MADRE!D180,"0"))-5,3)&amp;"."&amp;RIGHT(TEXT(MADRE!D180,"0"),3))))&amp;CHAR(10)&amp;CHAR(10)&amp;"📏   "&amp;TRIM(MADRE!A181)&amp;CHAR(10)&amp;CHAR(10)&amp;"💰   "&amp;IF(MADRE!D181="","",IF(MADRE!D181&lt;1000,TEXT(MADRE!D181,"0"),IF(MADRE!D181&lt;1000000,LEFT(TEXT(MADRE!D181,"0"),LEN(TEXT(MADRE!D181,"0"))-3)&amp;"."&amp;RIGHT(TEXT(MADRE!D181,"0"),3),LEFT(TEXT(MADRE!D181,"0"),LEN(TEXT(MADRE!D181,"0"))-6)&amp;"."&amp;MID(TEXT(MADRE!D181,"0"),LEN(TEXT(MADRE!D181,"0"))-5,3)&amp;"."&amp;RIGHT(TEXT(MADRE!D181,"0"),3))))&amp;CHAR(10)&amp;CHAR(10)&amp;"📏   "&amp;TRIM(MADRE!A182)&amp;CHAR(10)&amp;CHAR(10)&amp;"💰   "&amp;IF(MADRE!D182="","",IF(MADRE!D182&lt;1000,TEXT(MADRE!D182,"0"),IF(MADRE!D182&lt;1000000,LEFT(TEXT(MADRE!D182,"0"),LEN(TEXT(MADRE!D182,"0"))-3)&amp;"."&amp;RIGHT(TEXT(MADRE!D182,"0"),3),LEFT(TEXT(MADRE!D182,"0"),LEN(TEXT(MADRE!D182,"0"))-6)&amp;"."&amp;MID(TEXT(MADRE!D182,"0"),LEN(TEXT(MADRE!D182,"0"))-5,3)&amp;"."&amp;RIGHT(TEXT(MADRE!D182,"0"),3))))&amp;CHAR(10)&amp;CHAR(10)&amp;"📏   "&amp;TRIM(MADRE!A183)&amp;CHAR(10)&amp;CHAR(10)&amp;"💰   "&amp;IF(MADRE!D183="","",IF(MADRE!D183&lt;1000,TEXT(MADRE!D183,"0"),IF(MADRE!D183&lt;1000000,LEFT(TEXT(MADRE!D183,"0"),LEN(TEXT(MADRE!D183,"0"))-3)&amp;"."&amp;RIGHT(TEXT(MADRE!D183,"0"),3),LEFT(TEXT(MADRE!D183,"0"),LEN(TEXT(MADRE!D183,"0"))-6)&amp;"."&amp;MID(TEXT(MADRE!D183,"0"),LEN(TEXT(MADRE!D183,"0"))-5,3)&amp;"."&amp;RIGHT(TEXT(MADRE!D183,"0"),3))))</f>
        <v>🌱   CEIBO. (ERYTHRINA CRISTA-GALLI).
📏   E. 4 lts
💰   12.210
📏   E. 10 lts 120-130cm
💰   31.746
📏   E. 15 lts 130-150cm
💰   45.177
📏   E. 20 lts 150-160cm
💰   74.000</v>
      </c>
      <c r="D70" t="str">
        <f t="shared" si="0"/>
        <v>🌱   CEIBO. (ERYTHRINA CRISTA-GALLI).
📏   E. 4 lts
💰   12.210
📏   E. 10 lts 120-130cm
💰   31.746
📏   E. 15 lts 130-150cm
💰   45.177
📏   E. 20 lts 150-160cm
💰   74.000</v>
      </c>
    </row>
    <row r="71" spans="1:4" ht="90" customHeight="1" x14ac:dyDescent="0.25">
      <c r="A71" t="str">
        <f>TRIM(MADRE!A184)</f>
        <v>Clivia.</v>
      </c>
      <c r="B71" s="29" t="str">
        <f>"🌱   "&amp;UPPER(TRIM(MADRE!A184))&amp;CHAR(10)&amp;CHAR(10)&amp;"📏   "&amp;TRIM(MADRE!A185)&amp;CHAR(10)&amp;CHAR(10)&amp;"💰   "&amp;IF(MADRE!D185="","",IF(MADRE!D185&lt;1000,TEXT(MADRE!D185,"0"),IF(MADRE!D185&lt;1000000,LEFT(TEXT(MADRE!D185,"0"),LEN(TEXT(MADRE!D185,"0"))-3)&amp;"."&amp;RIGHT(TEXT(MADRE!D185,"0"),3),LEFT(TEXT(MADRE!D185,"0"),LEN(TEXT(MADRE!D185,"0"))-6)&amp;"."&amp;MID(TEXT(MADRE!D185,"0"),LEN(TEXT(MADRE!D185,"0"))-5,3)&amp;"."&amp;RIGHT(TEXT(MADRE!D185,"0"),3))))&amp;CHAR(10)&amp;CHAR(10)&amp;"📏   "&amp;TRIM(MADRE!A186)&amp;CHAR(10)&amp;CHAR(10)&amp;"💰   "&amp;IF(MADRE!D186="","",IF(MADRE!D186&lt;1000,TEXT(MADRE!D186,"0"),IF(MADRE!D186&lt;1000000,LEFT(TEXT(MADRE!D186,"0"),LEN(TEXT(MADRE!D186,"0"))-3)&amp;"."&amp;RIGHT(TEXT(MADRE!D186,"0"),3),LEFT(TEXT(MADRE!D186,"0"),LEN(TEXT(MADRE!D186,"0"))-6)&amp;"."&amp;MID(TEXT(MADRE!D186,"0"),LEN(TEXT(MADRE!D186,"0"))-5,3)&amp;"."&amp;RIGHT(TEXT(MADRE!D186,"0"),3))))</f>
        <v>🌱   CLIVIA.
📏   E 4 lts
💰   21.645
📏   E. 10 lts
💰   34.632</v>
      </c>
      <c r="D71" t="str">
        <f t="shared" si="0"/>
        <v>🌱   CLIVIA.
📏   E 4 lts
💰   21.645
📏   E. 10 lts
💰   34.632</v>
      </c>
    </row>
    <row r="72" spans="1:4" ht="141.75" customHeight="1" x14ac:dyDescent="0.25">
      <c r="A72" t="str">
        <f>TRIM(MADRE!A187)</f>
        <v>Cina - cina. (Parkinsonia aculeata).</v>
      </c>
      <c r="B72" s="29" t="str">
        <f>"🌱   "&amp;UPPER(TRIM(MADRE!A187))&amp;CHAR(10)&amp;CHAR(10)&amp;"📏   "&amp;TRIM(MADRE!A188)&amp;CHAR(10)&amp;CHAR(10)&amp;"💰   "&amp;IF(MADRE!D188="","",IF(MADRE!D188&lt;1000,TEXT(MADRE!D188,"0"),IF(MADRE!D188&lt;1000000,LEFT(TEXT(MADRE!D188,"0"),LEN(TEXT(MADRE!D188,"0"))-3)&amp;"."&amp;RIGHT(TEXT(MADRE!D188,"0"),3),LEFT(TEXT(MADRE!D188,"0"),LEN(TEXT(MADRE!D188,"0"))-6)&amp;"."&amp;MID(TEXT(MADRE!D188,"0"),LEN(TEXT(MADRE!D188,"0"))-5,3)&amp;"."&amp;RIGHT(TEXT(MADRE!D188,"0"),3))))&amp;CHAR(10)&amp;CHAR(10)&amp;"📏   "&amp;TRIM(MADRE!A189)&amp;CHAR(10)&amp;CHAR(10)&amp;"💰   "&amp;IF(MADRE!D189="","",IF(MADRE!D189&lt;1000,TEXT(MADRE!D189,"0"),IF(MADRE!D189&lt;1000000,LEFT(TEXT(MADRE!D189,"0"),LEN(TEXT(MADRE!D189,"0"))-3)&amp;"."&amp;RIGHT(TEXT(MADRE!D189,"0"),3),LEFT(TEXT(MADRE!D189,"0"),LEN(TEXT(MADRE!D189,"0"))-6)&amp;"."&amp;MID(TEXT(MADRE!D189,"0"),LEN(TEXT(MADRE!D189,"0"))-5,3)&amp;"."&amp;RIGHT(TEXT(MADRE!D189,"0"),3))))</f>
        <v>🌱   CINA - CINA. (PARKINSONIA ACULEATA).
📏   E. 4 lts
💰   18.315
📏   E. 10 lts
💰   32.967</v>
      </c>
      <c r="D72" t="str">
        <f t="shared" si="0"/>
        <v>🌱   CINA - CINA. (PARKINSONIA ACULEATA).
📏   E. 4 lts
💰   18.315
📏   E. 10 lts
💰   32.967</v>
      </c>
    </row>
    <row r="73" spans="1:4" ht="134.25" customHeight="1" x14ac:dyDescent="0.25">
      <c r="A73" t="str">
        <f>TRIM(MADRE!A190)</f>
        <v>Colocacia ilustreis hoja negra</v>
      </c>
      <c r="B73" s="29" t="str">
        <f>"🌱   "&amp;UPPER(TRIM(MADRE!A190))&amp;CHAR(10)&amp;CHAR(10)&amp;"📏   "&amp;TRIM(MADRE!A191)&amp;CHAR(10)&amp;CHAR(10)&amp;"💰   "&amp;IF(MADRE!D191="","",IF(MADRE!D191&lt;1000,TEXT(MADRE!D191,"0"),IF(MADRE!D191&lt;1000000,LEFT(TEXT(MADRE!D191,"0"),LEN(TEXT(MADRE!D191,"0"))-3)&amp;"."&amp;RIGHT(TEXT(MADRE!D191,"0"),3),LEFT(TEXT(MADRE!D191,"0"),LEN(TEXT(MADRE!D191,"0"))-6)&amp;"."&amp;MID(TEXT(MADRE!D191,"0"),LEN(TEXT(MADRE!D191,"0"))-5,3)&amp;"."&amp;RIGHT(TEXT(MADRE!D191,"0"),3))))</f>
        <v>🌱   COLOCACIA ILUSTREIS HOJA NEGRA
📏   E. 4lts
💰   33.333</v>
      </c>
      <c r="D73" t="str">
        <f t="shared" si="0"/>
        <v>🌱   COLOCACIA ILUSTREIS HOJA NEGRA
📏   E. 4lts
💰   33.333</v>
      </c>
    </row>
    <row r="74" spans="1:4" ht="198" customHeight="1" x14ac:dyDescent="0.25">
      <c r="A74" t="str">
        <f>TRIM(MADRE!A192)</f>
        <v>Corona de novia (Spiraea cantoniensis).</v>
      </c>
      <c r="B74" s="29" t="str">
        <f>"🌱   "&amp;UPPER(TRIM(MADRE!A192))&amp;CHAR(10)&amp;CHAR(10)&amp;"📏   "&amp;TRIM(MADRE!A193)&amp;CHAR(10)&amp;CHAR(10)&amp;"💰   "&amp;IF(MADRE!D193="","",IF(MADRE!D193&lt;1000,TEXT(MADRE!D193,"0"),IF(MADRE!D193&lt;1000000,LEFT(TEXT(MADRE!D193,"0"),LEN(TEXT(MADRE!D193,"0"))-3)&amp;"."&amp;RIGHT(TEXT(MADRE!D193,"0"),3),LEFT(TEXT(MADRE!D193,"0"),LEN(TEXT(MADRE!D193,"0"))-6)&amp;"."&amp;MID(TEXT(MADRE!D193,"0"),LEN(TEXT(MADRE!D193,"0"))-5,3)&amp;"."&amp;RIGHT(TEXT(MADRE!D193,"0"),3))))&amp;CHAR(10)&amp;CHAR(10)&amp;"📏   "&amp;TRIM(MADRE!A194)&amp;CHAR(10)&amp;CHAR(10)&amp;"💰   "&amp;IF(MADRE!D194="","",IF(MADRE!D194&lt;1000,TEXT(MADRE!D194,"0"),IF(MADRE!D194&lt;1000000,LEFT(TEXT(MADRE!D194,"0"),LEN(TEXT(MADRE!D194,"0"))-3)&amp;"."&amp;RIGHT(TEXT(MADRE!D194,"0"),3),LEFT(TEXT(MADRE!D194,"0"),LEN(TEXT(MADRE!D194,"0"))-6)&amp;"."&amp;MID(TEXT(MADRE!D194,"0"),LEN(TEXT(MADRE!D194,"0"))-5,3)&amp;"."&amp;RIGHT(TEXT(MADRE!D194,"0"),3))))</f>
        <v>🌱   CORONA DE NOVIA (SPIRAEA CANTONIENSIS).
📏   flor blanca doble E. 4 lts
💰   12.232
📏   flor blanca doble E. 10 lts
💰   27.000</v>
      </c>
      <c r="D74" t="str">
        <f t="shared" si="0"/>
        <v>🌱   CORONA DE NOVIA (SPIRAEA CANTONIENSIS).
📏   flor blanca doble E. 4 lts
💰   12.232
📏   flor blanca doble E. 10 lts
💰   27.000</v>
      </c>
    </row>
    <row r="75" spans="1:4" ht="159.75" customHeight="1" x14ac:dyDescent="0.25">
      <c r="A75" t="str">
        <f>TRIM(MADRE!A195)</f>
        <v>Cortadeira sellona (Pampa grass).</v>
      </c>
      <c r="B75" s="29" t="str">
        <f>"🌱   "&amp;UPPER(TRIM(MADRE!A195))&amp;CHAR(10)&amp;CHAR(10)&amp;"📏   "&amp;TRIM(MADRE!A196)&amp;CHAR(10)&amp;CHAR(10)&amp;"💰   "&amp;IF(MADRE!D196="","",IF(MADRE!D196&lt;1000,TEXT(MADRE!D196,"0"),IF(MADRE!D196&lt;1000000,LEFT(TEXT(MADRE!D196,"0"),LEN(TEXT(MADRE!D196,"0"))-3)&amp;"."&amp;RIGHT(TEXT(MADRE!D196,"0"),3),LEFT(TEXT(MADRE!D196,"0"),LEN(TEXT(MADRE!D196,"0"))-6)&amp;"."&amp;MID(TEXT(MADRE!D196,"0"),LEN(TEXT(MADRE!D196,"0"))-5,3)&amp;"."&amp;RIGHT(TEXT(MADRE!D196,"0"),3))))&amp;CHAR(10)&amp;CHAR(10)&amp;"📏   "&amp;TRIM(MADRE!A197)&amp;CHAR(10)&amp;CHAR(10)&amp;"💰   "&amp;IF(MADRE!D197="","",IF(MADRE!D197&lt;1000,TEXT(MADRE!D197,"0"),IF(MADRE!D197&lt;1000000,LEFT(TEXT(MADRE!D197,"0"),LEN(TEXT(MADRE!D197,"0"))-3)&amp;"."&amp;RIGHT(TEXT(MADRE!D197,"0"),3),LEFT(TEXT(MADRE!D197,"0"),LEN(TEXT(MADRE!D197,"0"))-6)&amp;"."&amp;MID(TEXT(MADRE!D197,"0"),LEN(TEXT(MADRE!D197,"0"))-5,3)&amp;"."&amp;RIGHT(TEXT(MADRE!D197,"0"),3))))</f>
        <v>🌱   CORTADEIRA SELLONA (PAMPA GRASS).
📏   flor blanca, E. 4 lts
💰   12.232
📏   flor blanca E10 lts
💰   27.000</v>
      </c>
      <c r="D75" t="str">
        <f t="shared" si="0"/>
        <v>🌱   CORTADEIRA SELLONA (PAMPA GRASS).
📏   flor blanca, E. 4 lts
💰   12.232
📏   flor blanca E10 lts
💰   27.000</v>
      </c>
    </row>
    <row r="76" spans="1:4" ht="151.5" customHeight="1" x14ac:dyDescent="0.25">
      <c r="A76" t="str">
        <f>TRIM(MADRE!A198)</f>
        <v>Cotoneaster dielsiana.</v>
      </c>
      <c r="B76" s="29" t="str">
        <f>"🌱   "&amp;UPPER(TRIM(MADRE!A198))&amp;CHAR(10)&amp;CHAR(10)&amp;"📏   "&amp;TRIM(MADRE!A199)&amp;CHAR(10)&amp;CHAR(10)&amp;"💰   "&amp;IF(MADRE!D199="","",IF(MADRE!D199&lt;1000,TEXT(MADRE!D199,"0"),IF(MADRE!D199&lt;1000000,LEFT(TEXT(MADRE!D199,"0"),LEN(TEXT(MADRE!D199,"0"))-3)&amp;"."&amp;RIGHT(TEXT(MADRE!D199,"0"),3),LEFT(TEXT(MADRE!D199,"0"),LEN(TEXT(MADRE!D199,"0"))-6)&amp;"."&amp;MID(TEXT(MADRE!D199,"0"),LEN(TEXT(MADRE!D199,"0"))-5,3)&amp;"."&amp;RIGHT(TEXT(MADRE!D199,"0"),3))))&amp;CHAR(10)&amp;CHAR(10)&amp;"📏   "&amp;TRIM(MADRE!A200)&amp;CHAR(10)&amp;CHAR(10)&amp;"💰   "&amp;IF(MADRE!D200="","",IF(MADRE!D200&lt;1000,TEXT(MADRE!D200,"0"),IF(MADRE!D200&lt;1000000,LEFT(TEXT(MADRE!D200,"0"),LEN(TEXT(MADRE!D200,"0"))-3)&amp;"."&amp;RIGHT(TEXT(MADRE!D200,"0"),3),LEFT(TEXT(MADRE!D200,"0"),LEN(TEXT(MADRE!D200,"0"))-6)&amp;"."&amp;MID(TEXT(MADRE!D200,"0"),LEN(TEXT(MADRE!D200,"0"))-5,3)&amp;"."&amp;RIGHT(TEXT(MADRE!D200,"0"),3))))</f>
        <v>🌱   COTONEASTER DIELSIANA.
📏   E. 4 lts
💰   12.232
📏   E. 10 lts
💰   27.000</v>
      </c>
      <c r="D76" t="str">
        <f t="shared" si="0"/>
        <v>🌱   COTONEASTER DIELSIANA.
📏   E. 4 lts
💰   12.232
📏   E. 10 lts
💰   27.000</v>
      </c>
    </row>
    <row r="77" spans="1:4" ht="169.5" customHeight="1" x14ac:dyDescent="0.25">
      <c r="A77" t="str">
        <f>TRIM(MADRE!A201)</f>
        <v>Cotoneaster Franchetti</v>
      </c>
      <c r="B77" s="29" t="str">
        <f>"🌱   "&amp;UPPER(TRIM(MADRE!A201))&amp;CHAR(10)&amp;CHAR(10)&amp;"📏   "&amp;TRIM(MADRE!A202)&amp;CHAR(10)&amp;CHAR(10)&amp;"💰   "&amp;IF(MADRE!D202="","",IF(MADRE!D202&lt;1000,TEXT(MADRE!D202,"0"),IF(MADRE!D202&lt;1000000,LEFT(TEXT(MADRE!D202,"0"),LEN(TEXT(MADRE!D202,"0"))-3)&amp;"."&amp;RIGHT(TEXT(MADRE!D202,"0"),3),LEFT(TEXT(MADRE!D202,"0"),LEN(TEXT(MADRE!D202,"0"))-6)&amp;"."&amp;MID(TEXT(MADRE!D202,"0"),LEN(TEXT(MADRE!D202,"0"))-5,3)&amp;"."&amp;RIGHT(TEXT(MADRE!D202,"0"),3))))&amp;CHAR(10)&amp;CHAR(10)&amp;"📏   "&amp;TRIM(MADRE!A203)&amp;CHAR(10)&amp;CHAR(10)&amp;"💰   "&amp;IF(MADRE!D203="","",IF(MADRE!D203&lt;1000,TEXT(MADRE!D203,"0"),IF(MADRE!D203&lt;1000000,LEFT(TEXT(MADRE!D203,"0"),LEN(TEXT(MADRE!D203,"0"))-3)&amp;"."&amp;RIGHT(TEXT(MADRE!D203,"0"),3),LEFT(TEXT(MADRE!D203,"0"),LEN(TEXT(MADRE!D203,"0"))-6)&amp;"."&amp;MID(TEXT(MADRE!D203,"0"),LEN(TEXT(MADRE!D203,"0"))-5,3)&amp;"."&amp;RIGHT(TEXT(MADRE!D203,"0"),3))))</f>
        <v>🌱   COTONEASTER FRANCHETTI
📏   E. 4lts
💰   12.232
📏   E. 10lts
💰   27.000</v>
      </c>
      <c r="D77" t="str">
        <f t="shared" si="0"/>
        <v>🌱   COTONEASTER FRANCHETTI
📏   E. 4lts
💰   12.232
📏   E. 10lts
💰   27.000</v>
      </c>
    </row>
    <row r="78" spans="1:4" ht="191.25" customHeight="1" x14ac:dyDescent="0.25">
      <c r="A78" t="str">
        <f>TRIM(MADRE!A204)</f>
        <v>Cotoneaster racimiflora.</v>
      </c>
      <c r="B78" s="29" t="str">
        <f>"🌱   "&amp;UPPER(TRIM(MADRE!A204))&amp;CHAR(10)&amp;CHAR(10)&amp;"📏   "&amp;TRIM(MADRE!A205)&amp;CHAR(10)&amp;CHAR(10)&amp;"💰   "&amp;IF(MADRE!D205="","",IF(MADRE!D205&lt;1000,TEXT(MADRE!D205,"0"),IF(MADRE!D205&lt;1000000,LEFT(TEXT(MADRE!D205,"0"),LEN(TEXT(MADRE!D205,"0"))-3)&amp;"."&amp;RIGHT(TEXT(MADRE!D205,"0"),3),LEFT(TEXT(MADRE!D205,"0"),LEN(TEXT(MADRE!D205,"0"))-6)&amp;"."&amp;MID(TEXT(MADRE!D205,"0"),LEN(TEXT(MADRE!D205,"0"))-5,3)&amp;"."&amp;RIGHT(TEXT(MADRE!D205,"0"),3))))&amp;CHAR(10)&amp;CHAR(10)&amp;"📏   "&amp;TRIM(MADRE!A206)&amp;CHAR(10)&amp;CHAR(10)&amp;"💰   "&amp;IF(MADRE!D206="","",IF(MADRE!D206&lt;1000,TEXT(MADRE!D206,"0"),IF(MADRE!D206&lt;1000000,LEFT(TEXT(MADRE!D206,"0"),LEN(TEXT(MADRE!D206,"0"))-3)&amp;"."&amp;RIGHT(TEXT(MADRE!D206,"0"),3),LEFT(TEXT(MADRE!D206,"0"),LEN(TEXT(MADRE!D206,"0"))-6)&amp;"."&amp;MID(TEXT(MADRE!D206,"0"),LEN(TEXT(MADRE!D206,"0"))-5,3)&amp;"."&amp;RIGHT(TEXT(MADRE!D206,"0"),3))))</f>
        <v>🌱   COTONEASTER RACIMIFLORA.
📏   E. 4 lts
💰   12.232
📏   E. 10 lts
💰   27.000</v>
      </c>
      <c r="D78" t="str">
        <f t="shared" si="0"/>
        <v>🌱   COTONEASTER RACIMIFLORA.
📏   E. 4 lts
💰   12.232
📏   E. 10 lts
💰   27.000</v>
      </c>
    </row>
    <row r="79" spans="1:4" ht="195.75" customHeight="1" x14ac:dyDescent="0.25">
      <c r="A79" t="str">
        <f>TRIM(MADRE!A207)</f>
        <v>Cotoneaster serotina.</v>
      </c>
      <c r="B79" s="29" t="str">
        <f>"🌱   "&amp;UPPER(TRIM(MADRE!A207))&amp;CHAR(10)&amp;CHAR(10)&amp;"📏   "&amp;TRIM(MADRE!A208)&amp;CHAR(10)&amp;CHAR(10)&amp;"💰   "&amp;IF(MADRE!D208="","",IF(MADRE!D208&lt;1000,TEXT(MADRE!D208,"0"),IF(MADRE!D208&lt;1000000,LEFT(TEXT(MADRE!D208,"0"),LEN(TEXT(MADRE!D208,"0"))-3)&amp;"."&amp;RIGHT(TEXT(MADRE!D208,"0"),3),LEFT(TEXT(MADRE!D208,"0"),LEN(TEXT(MADRE!D208,"0"))-6)&amp;"."&amp;MID(TEXT(MADRE!D208,"0"),LEN(TEXT(MADRE!D208,"0"))-5,3)&amp;"."&amp;RIGHT(TEXT(MADRE!D208,"0"),3))))&amp;CHAR(10)&amp;CHAR(10)&amp;"📏   "&amp;TRIM(MADRE!A209)&amp;CHAR(10)&amp;CHAR(10)&amp;"💰   "&amp;IF(MADRE!D209="","",IF(MADRE!D209&lt;1000,TEXT(MADRE!D209,"0"),IF(MADRE!D209&lt;1000000,LEFT(TEXT(MADRE!D209,"0"),LEN(TEXT(MADRE!D209,"0"))-3)&amp;"."&amp;RIGHT(TEXT(MADRE!D209,"0"),3),LEFT(TEXT(MADRE!D209,"0"),LEN(TEXT(MADRE!D209,"0"))-6)&amp;"."&amp;MID(TEXT(MADRE!D209,"0"),LEN(TEXT(MADRE!D209,"0"))-5,3)&amp;"."&amp;RIGHT(TEXT(MADRE!D209,"0"),3))))</f>
        <v>🌱   COTONEASTER SEROTINA.
📏   E. 4 lts
💰   12.232
📏   E. 10 lts
💰   27.000</v>
      </c>
      <c r="D79" t="str">
        <f t="shared" si="0"/>
        <v>🌱   COTONEASTER SEROTINA.
📏   E. 4 lts
💰   12.232
📏   E. 10 lts
💰   27.000</v>
      </c>
    </row>
    <row r="80" spans="1:4" ht="84" customHeight="1" x14ac:dyDescent="0.25">
      <c r="A80" t="str">
        <f>TRIM(MADRE!A210)</f>
        <v>Crataegus (Pyracantha coccinea).</v>
      </c>
      <c r="B80" s="29" t="str">
        <f>"🌱   "&amp;UPPER(TRIM(MADRE!A210))&amp;CHAR(10)&amp;CHAR(10)&amp;"📏   "&amp;TRIM(MADRE!A211)&amp;CHAR(10)&amp;CHAR(10)&amp;"💰   "&amp;IF(MADRE!D211="","",IF(MADRE!D211&lt;1000,TEXT(MADRE!D211,"0"),IF(MADRE!D211&lt;1000000,LEFT(TEXT(MADRE!D211,"0"),LEN(TEXT(MADRE!D211,"0"))-3)&amp;"."&amp;RIGHT(TEXT(MADRE!D211,"0"),3),LEFT(TEXT(MADRE!D211,"0"),LEN(TEXT(MADRE!D211,"0"))-6)&amp;"."&amp;MID(TEXT(MADRE!D211,"0"),LEN(TEXT(MADRE!D211,"0"))-5,3)&amp;"."&amp;RIGHT(TEXT(MADRE!D211,"0"),3))))</f>
        <v>🌱   CRATAEGUS (PYRACANTHA COCCINEA).
📏   fruto amarillo y rojo 120 cm. E. 4 lts
💰   9.657</v>
      </c>
      <c r="D80" t="str">
        <f t="shared" si="0"/>
        <v>🌱   CRATAEGUS (PYRACANTHA COCCINEA).
📏   fruto amarillo y rojo 120 cm. E. 4 lts
💰   9.657</v>
      </c>
    </row>
    <row r="81" spans="1:4" ht="129.75" customHeight="1" x14ac:dyDescent="0.25">
      <c r="A81" t="str">
        <f>TRIM(MADRE!A212)</f>
        <v>Crataegus vanhedeni (Pyracantha crenatoserrata.</v>
      </c>
      <c r="B81" s="29" t="str">
        <f>"🌱   "&amp;UPPER(TRIM(MADRE!A212))&amp;CHAR(10)&amp;CHAR(10)&amp;"📏   "&amp;TRIM(MADRE!A213)&amp;CHAR(10)&amp;CHAR(10)&amp;"💰   "&amp;IF(MADRE!D213="","",IF(MADRE!D213&lt;1000,TEXT(MADRE!D213,"0"),IF(MADRE!D213&lt;1000000,LEFT(TEXT(MADRE!D213,"0"),LEN(TEXT(MADRE!D213,"0"))-3)&amp;"."&amp;RIGHT(TEXT(MADRE!D213,"0"),3),LEFT(TEXT(MADRE!D213,"0"),LEN(TEXT(MADRE!D213,"0"))-6)&amp;"."&amp;MID(TEXT(MADRE!D213,"0"),LEN(TEXT(MADRE!D213,"0"))-5,3)&amp;"."&amp;RIGHT(TEXT(MADRE!D213,"0"),3))))&amp;CHAR(10)&amp;CHAR(10)&amp;"📏   "&amp;TRIM(MADRE!A214)&amp;CHAR(10)&amp;CHAR(10)&amp;"💰   "&amp;IF(MADRE!D214="","",IF(MADRE!D214&lt;1000,TEXT(MADRE!D214,"0"),IF(MADRE!D214&lt;1000000,LEFT(TEXT(MADRE!D214,"0"),LEN(TEXT(MADRE!D214,"0"))-3)&amp;"."&amp;RIGHT(TEXT(MADRE!D214,"0"),3),LEFT(TEXT(MADRE!D214,"0"),LEN(TEXT(MADRE!D214,"0"))-6)&amp;"."&amp;MID(TEXT(MADRE!D214,"0"),LEN(TEXT(MADRE!D214,"0"))-5,3)&amp;"."&amp;RIGHT(TEXT(MADRE!D214,"0"),3))))</f>
        <v>🌱   CRATAEGUS VANHEDENI (PYRACANTHA CRENATOSERRATA.
📏   100-120cm. E. 4 lts
💰   12.876
📏   150-180cm E. 10lts
💰   27.000</v>
      </c>
      <c r="D81" t="str">
        <f t="shared" si="0"/>
        <v>🌱   CRATAEGUS VANHEDENI (PYRACANTHA CRENATOSERRATA.
📏   100-120cm. E. 4 lts
💰   12.876
📏   150-180cm E. 10lts
💰   27.000</v>
      </c>
    </row>
    <row r="82" spans="1:4" ht="186" customHeight="1" x14ac:dyDescent="0.25">
      <c r="A82" t="str">
        <f>TRIM(MADRE!A215)</f>
        <v>Cupressocyparis leylandi.</v>
      </c>
      <c r="B82" s="29" t="str">
        <f>"🌱   "&amp;UPPER(TRIM(MADRE!A215))&amp;CHAR(10)&amp;CHAR(10)&amp;"📏   "&amp;TRIM(MADRE!A216)&amp;CHAR(10)&amp;CHAR(10)&amp;"💰   "&amp;IF(MADRE!D216="","",IF(MADRE!D216&lt;1000,TEXT(MADRE!D216,"0"),IF(MADRE!D216&lt;1000000,LEFT(TEXT(MADRE!D216,"0"),LEN(TEXT(MADRE!D216,"0"))-3)&amp;"."&amp;RIGHT(TEXT(MADRE!D216,"0"),3),LEFT(TEXT(MADRE!D216,"0"),LEN(TEXT(MADRE!D216,"0"))-6)&amp;"."&amp;MID(TEXT(MADRE!D216,"0"),LEN(TEXT(MADRE!D216,"0"))-5,3)&amp;"."&amp;RIGHT(TEXT(MADRE!D216,"0"),3))))&amp;CHAR(10)&amp;CHAR(10)&amp;"📏   "&amp;TRIM(MADRE!A217)&amp;CHAR(10)&amp;CHAR(10)&amp;"💰   "&amp;IF(MADRE!D217="","",IF(MADRE!D217&lt;1000,TEXT(MADRE!D217,"0"),IF(MADRE!D217&lt;1000000,LEFT(TEXT(MADRE!D217,"0"),LEN(TEXT(MADRE!D217,"0"))-3)&amp;"."&amp;RIGHT(TEXT(MADRE!D217,"0"),3),LEFT(TEXT(MADRE!D217,"0"),LEN(TEXT(MADRE!D217,"0"))-6)&amp;"."&amp;MID(TEXT(MADRE!D217,"0"),LEN(TEXT(MADRE!D217,"0"))-5,3)&amp;"."&amp;RIGHT(TEXT(MADRE!D217,"0"),3))))&amp;CHAR(10)&amp;CHAR(10)&amp;"📏   "&amp;TRIM(MADRE!A218)&amp;CHAR(10)&amp;CHAR(10)&amp;"💰   "&amp;IF(MADRE!D218="","",IF(MADRE!D218&lt;1000,TEXT(MADRE!D218,"0"),IF(MADRE!D218&lt;1000000,LEFT(TEXT(MADRE!D218,"0"),LEN(TEXT(MADRE!D218,"0"))-3)&amp;"."&amp;RIGHT(TEXT(MADRE!D218,"0"),3),LEFT(TEXT(MADRE!D218,"0"),LEN(TEXT(MADRE!D218,"0"))-6)&amp;"."&amp;MID(TEXT(MADRE!D218,"0"),LEN(TEXT(MADRE!D218,"0"))-5,3)&amp;"."&amp;RIGHT(TEXT(MADRE!D218,"0"),3))))&amp;CHAR(10)&amp;CHAR(10)&amp;"📏   "&amp;TRIM(MADRE!A219)&amp;CHAR(10)&amp;CHAR(10)&amp;"💰   "&amp;IF(MADRE!D219="","",IF(MADRE!D219&lt;1000,TEXT(MADRE!D219,"0"),IF(MADRE!D219&lt;1000000,LEFT(TEXT(MADRE!D219,"0"),LEN(TEXT(MADRE!D219,"0"))-3)&amp;"."&amp;RIGHT(TEXT(MADRE!D219,"0"),3),LEFT(TEXT(MADRE!D219,"0"),LEN(TEXT(MADRE!D219,"0"))-6)&amp;"."&amp;MID(TEXT(MADRE!D219,"0"),LEN(TEXT(MADRE!D219,"0"))-5,3)&amp;"."&amp;RIGHT(TEXT(MADRE!D219,"0"),3))))</f>
        <v>🌱   CUPRESSOCYPARIS LEYLANDI.
📏   80-120cm
💰   12.500
📏   120-150cm
💰   29.000
📏   150-180cm
💰   35.000
📏   180-250cm
💰   137.085</v>
      </c>
      <c r="D82" t="str">
        <f t="shared" si="0"/>
        <v>🌱   CUPRESSOCYPARIS LEYLANDI.
📏   80-120cm
💰   12.500
📏   120-150cm
💰   29.000
📏   150-180cm
💰   35.000
📏   180-250cm
💰   137.085</v>
      </c>
    </row>
    <row r="83" spans="1:4" ht="120" customHeight="1" x14ac:dyDescent="0.25">
      <c r="A83" t="str">
        <f>TRIM(MADRE!A220)</f>
        <v>Cupressocyparis Leylandi castlewelland gold</v>
      </c>
      <c r="B83" s="29" t="str">
        <f>"🌱   "&amp;UPPER(TRIM(MADRE!A220))&amp;CHAR(10)&amp;CHAR(10)&amp;"📏   "&amp;TRIM(MADRE!A221)&amp;CHAR(10)&amp;CHAR(10)&amp;"💰   "&amp;IF(MADRE!D221="","",IF(MADRE!D221&lt;1000,TEXT(MADRE!D221,"0"),IF(MADRE!D221&lt;1000000,LEFT(TEXT(MADRE!D221,"0"),LEN(TEXT(MADRE!D221,"0"))-3)&amp;"."&amp;RIGHT(TEXT(MADRE!D221,"0"),3),LEFT(TEXT(MADRE!D221,"0"),LEN(TEXT(MADRE!D221,"0"))-6)&amp;"."&amp;MID(TEXT(MADRE!D221,"0"),LEN(TEXT(MADRE!D221,"0"))-5,3)&amp;"."&amp;RIGHT(TEXT(MADRE!D221,"0"),3))))&amp;CHAR(10)&amp;CHAR(10)&amp;"📏   "&amp;TRIM(MADRE!A222)&amp;CHAR(10)&amp;CHAR(10)&amp;"💰   "&amp;IF(MADRE!D222="","",IF(MADRE!D222&lt;1000,TEXT(MADRE!D222,"0"),IF(MADRE!D222&lt;1000000,LEFT(TEXT(MADRE!D222,"0"),LEN(TEXT(MADRE!D222,"0"))-3)&amp;"."&amp;RIGHT(TEXT(MADRE!D222,"0"),3),LEFT(TEXT(MADRE!D222,"0"),LEN(TEXT(MADRE!D222,"0"))-6)&amp;"."&amp;MID(TEXT(MADRE!D222,"0"),LEN(TEXT(MADRE!D222,"0"))-5,3)&amp;"."&amp;RIGHT(TEXT(MADRE!D222,"0"),3))))</f>
        <v>🌱   CUPRESSOCYPARIS LEYLANDI CASTLEWELLAND GOLD
📏   100-120cm
💰   39.072
📏   120-150cm
💰   52.000</v>
      </c>
      <c r="D83" t="str">
        <f t="shared" si="0"/>
        <v>🌱   CUPRESSOCYPARIS LEYLANDI CASTLEWELLAND GOLD
📏   100-120cm
💰   39.072
📏   120-150cm
💰   52.000</v>
      </c>
    </row>
    <row r="84" spans="1:4" ht="133.5" customHeight="1" x14ac:dyDescent="0.25">
      <c r="A84" t="str">
        <f>TRIM(MADRE!A223)</f>
        <v>Cupressus sempervirens stricta (Cipres piramidal).</v>
      </c>
      <c r="B84" s="29" t="str">
        <f>"🌱   "&amp;UPPER(TRIM(MADRE!A223))&amp;CHAR(10)&amp;CHAR(10)&amp;"📏   "&amp;TRIM(MADRE!A224)&amp;CHAR(10)&amp;CHAR(10)&amp;"💰   "&amp;IF(MADRE!D224="","",IF(MADRE!D224&lt;1000,TEXT(MADRE!D224,"0"),IF(MADRE!D224&lt;1000000,LEFT(TEXT(MADRE!D224,"0"),LEN(TEXT(MADRE!D224,"0"))-3)&amp;"."&amp;RIGHT(TEXT(MADRE!D224,"0"),3),LEFT(TEXT(MADRE!D224,"0"),LEN(TEXT(MADRE!D224,"0"))-6)&amp;"."&amp;MID(TEXT(MADRE!D224,"0"),LEN(TEXT(MADRE!D224,"0"))-5,3)&amp;"."&amp;RIGHT(TEXT(MADRE!D224,"0"),3))))&amp;CHAR(10)&amp;CHAR(10)&amp;"📏   "&amp;TRIM(MADRE!A225)&amp;CHAR(10)&amp;CHAR(10)&amp;"💰   "&amp;IF(MADRE!D225="","",IF(MADRE!D225&lt;1000,TEXT(MADRE!D225,"0"),IF(MADRE!D225&lt;1000000,LEFT(TEXT(MADRE!D225,"0"),LEN(TEXT(MADRE!D225,"0"))-3)&amp;"."&amp;RIGHT(TEXT(MADRE!D225,"0"),3),LEFT(TEXT(MADRE!D225,"0"),LEN(TEXT(MADRE!D225,"0"))-6)&amp;"."&amp;MID(TEXT(MADRE!D225,"0"),LEN(TEXT(MADRE!D225,"0"))-5,3)&amp;"."&amp;RIGHT(TEXT(MADRE!D225,"0"),3))))&amp;CHAR(10)&amp;CHAR(10)&amp;"📏   "&amp;TRIM(MADRE!A226)&amp;CHAR(10)&amp;CHAR(10)&amp;"💰   "&amp;IF(MADRE!D226="","",IF(MADRE!D226&lt;1000,TEXT(MADRE!D226,"0"),IF(MADRE!D226&lt;1000000,LEFT(TEXT(MADRE!D226,"0"),LEN(TEXT(MADRE!D226,"0"))-3)&amp;"."&amp;RIGHT(TEXT(MADRE!D226,"0"),3),LEFT(TEXT(MADRE!D226,"0"),LEN(TEXT(MADRE!D226,"0"))-6)&amp;"."&amp;MID(TEXT(MADRE!D226,"0"),LEN(TEXT(MADRE!D226,"0"))-5,3)&amp;"."&amp;RIGHT(TEXT(MADRE!D226,"0"),3))))&amp;CHAR(10)&amp;CHAR(10)&amp;"📏   "&amp;TRIM(MADRE!A227)&amp;CHAR(10)&amp;CHAR(10)&amp;"💰   "&amp;IF(MADRE!D227="","",IF(MADRE!D227&lt;1000,TEXT(MADRE!D227,"0"),IF(MADRE!D227&lt;1000000,LEFT(TEXT(MADRE!D227,"0"),LEN(TEXT(MADRE!D227,"0"))-3)&amp;"."&amp;RIGHT(TEXT(MADRE!D227,"0"),3),LEFT(TEXT(MADRE!D227,"0"),LEN(TEXT(MADRE!D227,"0"))-6)&amp;"."&amp;MID(TEXT(MADRE!D227,"0"),LEN(TEXT(MADRE!D227,"0"))-5,3)&amp;"."&amp;RIGHT(TEXT(MADRE!D227,"0"),3))))</f>
        <v>🌱   CUPRESSUS SEMPERVIRENS STRICTA (CIPRES PIRAMIDAL).
📏   130-150 cm. E. 10 lts
💰   22.944
📏   150-180cm E. 10lts
💰   27.000
📏   180- 210cm E. 10lts
💰   48.000
📏   180-210cm OFERTA COMPRANO 10 UNIDADES
💰   47.000</v>
      </c>
      <c r="D84" t="str">
        <f t="shared" ref="D84:D147" si="1">B84</f>
        <v>🌱   CUPRESSUS SEMPERVIRENS STRICTA (CIPRES PIRAMIDAL).
📏   130-150 cm. E. 10 lts
💰   22.944
📏   150-180cm E. 10lts
💰   27.000
📏   180- 210cm E. 10lts
💰   48.000
📏   180-210cm OFERTA COMPRANO 10 UNIDADES
💰   47.000</v>
      </c>
    </row>
    <row r="85" spans="1:4" ht="145.5" customHeight="1" x14ac:dyDescent="0.25">
      <c r="A85" t="str">
        <f>TRIM(MADRE!A228)</f>
        <v>Cydonia japónica (Chaenomeles lagenaria).</v>
      </c>
      <c r="B85" s="29" t="str">
        <f>"🌱   "&amp;UPPER(TRIM(MADRE!A228))&amp;CHAR(10)&amp;CHAR(10)&amp;"📏   "&amp;TRIM(MADRE!A229)&amp;CHAR(10)&amp;CHAR(10)&amp;"💰   "&amp;IF(MADRE!D229="","",IF(MADRE!D229&lt;1000,TEXT(MADRE!D229,"0"),IF(MADRE!D229&lt;1000000,LEFT(TEXT(MADRE!D229,"0"),LEN(TEXT(MADRE!D229,"0"))-3)&amp;"."&amp;RIGHT(TEXT(MADRE!D229,"0"),3),LEFT(TEXT(MADRE!D229,"0"),LEN(TEXT(MADRE!D229,"0"))-6)&amp;"."&amp;MID(TEXT(MADRE!D229,"0"),LEN(TEXT(MADRE!D229,"0"))-5,3)&amp;"."&amp;RIGHT(TEXT(MADRE!D229,"0"),3))))&amp;CHAR(10)&amp;CHAR(10)&amp;"📏   "&amp;TRIM(MADRE!A230)&amp;CHAR(10)&amp;CHAR(10)&amp;"💰   "&amp;IF(MADRE!D230="","",IF(MADRE!D230&lt;1000,TEXT(MADRE!D230,"0"),IF(MADRE!D230&lt;1000000,LEFT(TEXT(MADRE!D230,"0"),LEN(TEXT(MADRE!D230,"0"))-3)&amp;"."&amp;RIGHT(TEXT(MADRE!D230,"0"),3),LEFT(TEXT(MADRE!D230,"0"),LEN(TEXT(MADRE!D230,"0"))-6)&amp;"."&amp;MID(TEXT(MADRE!D230,"0"),LEN(TEXT(MADRE!D230,"0"))-5,3)&amp;"."&amp;RIGHT(TEXT(MADRE!D230,"0"),3))))</f>
        <v>🌱   CYDONIA JAPÓNICA (CHAENOMELES LAGENARIA).
📏   flores color blanco, matizado, rojo y rosado E. 4 lts
💰   12.232
📏   flores color blanco, matizado, rojo y rosado E. 10 lts
💰   27.000</v>
      </c>
      <c r="D85" t="str">
        <f t="shared" si="1"/>
        <v>🌱   CYDONIA JAPÓNICA (CHAENOMELES LAGENARIA).
📏   flores color blanco, matizado, rojo y rosado E. 4 lts
💰   12.232
📏   flores color blanco, matizado, rojo y rosado E. 10 lts
💰   27.000</v>
      </c>
    </row>
    <row r="86" spans="1:4" ht="131.25" customHeight="1" x14ac:dyDescent="0.25">
      <c r="A86" t="str">
        <f>TRIM(MADRE!A232)</f>
        <v>. E. 4 lts</v>
      </c>
      <c r="B86" s="29" t="str">
        <f>"🌱   "&amp;UPPER(TRIM(MADRE!A232))&amp;CHAR(10)&amp;CHAR(10)&amp;"📏   "&amp;TRIM(MADRE!A233)&amp;CHAR(10)&amp;CHAR(10)&amp;"💰   "&amp;IF(MADRE!D233="","",IF(MADRE!D233&lt;1000,TEXT(MADRE!D233,"0"),IF(MADRE!D233&lt;1000000,LEFT(TEXT(MADRE!D233,"0"),LEN(TEXT(MADRE!D233,"0"))-3)&amp;"."&amp;RIGHT(TEXT(MADRE!D233,"0"),3),LEFT(TEXT(MADRE!D233,"0"),LEN(TEXT(MADRE!D233,"0"))-6)&amp;"."&amp;MID(TEXT(MADRE!D233,"0"),LEN(TEXT(MADRE!D233,"0"))-5,3)&amp;"."&amp;RIGHT(TEXT(MADRE!D233,"0"),3))))</f>
        <v>🌱   . E. 4 LTS
📏   E. 10 lts.
💰   25.000</v>
      </c>
      <c r="D86" t="str">
        <f t="shared" si="1"/>
        <v>🌱   . E. 4 LTS
📏   E. 10 lts.
💰   25.000</v>
      </c>
    </row>
    <row r="87" spans="1:4" ht="237.75" customHeight="1" x14ac:dyDescent="0.25">
      <c r="A87" t="str">
        <f>TRIM(MADRE!A234)</f>
        <v>Dietes brasilero, grandiflora</v>
      </c>
      <c r="B87" s="29" t="str">
        <f>"🌱   "&amp;UPPER(TRIM(MADRE!A234))&amp;CHAR(10)&amp;CHAR(10)&amp;"📏   "&amp;TRIM(MADRE!A235)&amp;CHAR(10)&amp;CHAR(10)&amp;"💰   "&amp;IF(MADRE!D235="","",IF(MADRE!D235&lt;1000,TEXT(MADRE!D235,"0"),IF(MADRE!D235&lt;1000000,LEFT(TEXT(MADRE!D235,"0"),LEN(TEXT(MADRE!D235,"0"))-3)&amp;"."&amp;RIGHT(TEXT(MADRE!D235,"0"),3),LEFT(TEXT(MADRE!D235,"0"),LEN(TEXT(MADRE!D235,"0"))-6)&amp;"."&amp;MID(TEXT(MADRE!D235,"0"),LEN(TEXT(MADRE!D235,"0"))-5,3)&amp;"."&amp;RIGHT(TEXT(MADRE!D235,"0"),3))))&amp;CHAR(10)&amp;CHAR(10)&amp;"📏   "&amp;TRIM(MADRE!A236)&amp;CHAR(10)&amp;CHAR(10)&amp;"💰   "&amp;IF(MADRE!D236="","",IF(MADRE!D236&lt;1000,TEXT(MADRE!D236,"0"),IF(MADRE!D236&lt;1000000,LEFT(TEXT(MADRE!D236,"0"),LEN(TEXT(MADRE!D236,"0"))-3)&amp;"."&amp;RIGHT(TEXT(MADRE!D236,"0"),3),LEFT(TEXT(MADRE!D236,"0"),LEN(TEXT(MADRE!D236,"0"))-6)&amp;"."&amp;MID(TEXT(MADRE!D236,"0"),LEN(TEXT(MADRE!D236,"0"))-5,3)&amp;"."&amp;RIGHT(TEXT(MADRE!D236,"0"),3))))</f>
        <v>🌱   DIETES BRASILERO, GRANDIFLORA
📏   E. 4 lts.
💰   9.900
📏   OFERTA X 10 UNIDADES
💰   9.500</v>
      </c>
      <c r="D87" t="str">
        <f t="shared" si="1"/>
        <v>🌱   DIETES BRASILERO, GRANDIFLORA
📏   E. 4 lts.
💰   9.900
📏   OFERTA X 10 UNIDADES
💰   9.500</v>
      </c>
    </row>
    <row r="88" spans="1:4" ht="139.5" customHeight="1" x14ac:dyDescent="0.25">
      <c r="A88" t="str">
        <f>TRIM(MADRE!A237)</f>
        <v>Dodonea viscosa púrpura.</v>
      </c>
      <c r="B88" s="29" t="str">
        <f>"🌱   "&amp;UPPER(TRIM(MADRE!A237))&amp;CHAR(10)&amp;CHAR(10)&amp;"📏   "&amp;TRIM(MADRE!A238)&amp;CHAR(10)&amp;CHAR(10)&amp;"💰   "&amp;IF(MADRE!D238="","",IF(MADRE!D238&lt;1000,TEXT(MADRE!D238,"0"),IF(MADRE!D238&lt;1000000,LEFT(TEXT(MADRE!D238,"0"),LEN(TEXT(MADRE!D238,"0"))-3)&amp;"."&amp;RIGHT(TEXT(MADRE!D238,"0"),3),LEFT(TEXT(MADRE!D238,"0"),LEN(TEXT(MADRE!D238,"0"))-6)&amp;"."&amp;MID(TEXT(MADRE!D238,"0"),LEN(TEXT(MADRE!D238,"0"))-5,3)&amp;"."&amp;RIGHT(TEXT(MADRE!D238,"0"),3))))&amp;CHAR(10)&amp;CHAR(10)&amp;"📏   "&amp;TRIM(MADRE!A239)&amp;CHAR(10)&amp;CHAR(10)&amp;"💰   "&amp;IF(MADRE!D239="","",IF(MADRE!D239&lt;1000,TEXT(MADRE!D239,"0"),IF(MADRE!D239&lt;1000000,LEFT(TEXT(MADRE!D239,"0"),LEN(TEXT(MADRE!D239,"0"))-3)&amp;"."&amp;RIGHT(TEXT(MADRE!D239,"0"),3),LEFT(TEXT(MADRE!D239,"0"),LEN(TEXT(MADRE!D239,"0"))-6)&amp;"."&amp;MID(TEXT(MADRE!D239,"0"),LEN(TEXT(MADRE!D239,"0"))-5,3)&amp;"."&amp;RIGHT(TEXT(MADRE!D239,"0"),3))))&amp;CHAR(10)&amp;CHAR(10)&amp;"📏   "&amp;TRIM(MADRE!A240)&amp;CHAR(10)&amp;CHAR(10)&amp;"💰   "&amp;IF(MADRE!D240="","",IF(MADRE!D240&lt;1000,TEXT(MADRE!D240,"0"),IF(MADRE!D240&lt;1000000,LEFT(TEXT(MADRE!D240,"0"),LEN(TEXT(MADRE!D240,"0"))-3)&amp;"."&amp;RIGHT(TEXT(MADRE!D240,"0"),3),LEFT(TEXT(MADRE!D240,"0"),LEN(TEXT(MADRE!D240,"0"))-6)&amp;"."&amp;MID(TEXT(MADRE!D240,"0"),LEN(TEXT(MADRE!D240,"0"))-5,3)&amp;"."&amp;RIGHT(TEXT(MADRE!D240,"0"),3))))</f>
        <v>🌱   DODONEA VISCOSA PÚRPURA.
📏   E. 4 lts 80cm
💰   12.232
📏   E. 10 lts
💰   27.000
📏   E. 20lts
💰   0</v>
      </c>
      <c r="D88" t="str">
        <f t="shared" si="1"/>
        <v>🌱   DODONEA VISCOSA PÚRPURA.
📏   E. 4 lts 80cm
💰   12.232
📏   E. 10 lts
💰   27.000
📏   E. 20lts
💰   0</v>
      </c>
    </row>
    <row r="89" spans="1:4" ht="133.5" customHeight="1" x14ac:dyDescent="0.25">
      <c r="A89" t="str">
        <f>TRIM(MADRE!A241)</f>
        <v>Dracena indivisa (Cordyline australis).</v>
      </c>
      <c r="B89" s="29" t="str">
        <f>"🌱   "&amp;UPPER(TRIM(MADRE!A241))&amp;CHAR(10)&amp;CHAR(10)&amp;"📏   "&amp;TRIM(MADRE!A242)&amp;CHAR(10)&amp;CHAR(10)&amp;"💰   "&amp;IF(MADRE!D242="","",IF(MADRE!D242&lt;1000,TEXT(MADRE!D242,"0"),IF(MADRE!D242&lt;1000000,LEFT(TEXT(MADRE!D242,"0"),LEN(TEXT(MADRE!D242,"0"))-3)&amp;"."&amp;RIGHT(TEXT(MADRE!D242,"0"),3),LEFT(TEXT(MADRE!D242,"0"),LEN(TEXT(MADRE!D242,"0"))-6)&amp;"."&amp;MID(TEXT(MADRE!D242,"0"),LEN(TEXT(MADRE!D242,"0"))-5,3)&amp;"."&amp;RIGHT(TEXT(MADRE!D242,"0"),3))))&amp;CHAR(10)&amp;CHAR(10)&amp;"📏   "&amp;TRIM(MADRE!A243)&amp;CHAR(10)&amp;CHAR(10)&amp;"💰   "&amp;IF(MADRE!D243="","",IF(MADRE!D243&lt;1000,TEXT(MADRE!D243,"0"),IF(MADRE!D243&lt;1000000,LEFT(TEXT(MADRE!D243,"0"),LEN(TEXT(MADRE!D243,"0"))-3)&amp;"."&amp;RIGHT(TEXT(MADRE!D243,"0"),3),LEFT(TEXT(MADRE!D243,"0"),LEN(TEXT(MADRE!D243,"0"))-6)&amp;"."&amp;MID(TEXT(MADRE!D243,"0"),LEN(TEXT(MADRE!D243,"0"))-5,3)&amp;"."&amp;RIGHT(TEXT(MADRE!D243,"0"),3))))</f>
        <v>🌱   DRACENA INDIVISA (CORDYLINE AUSTRALIS).
📏   E. 4 lts
💰   12.232
📏   E. 10 lts
💰   27.000</v>
      </c>
      <c r="D89" t="str">
        <f t="shared" si="1"/>
        <v>🌱   DRACENA INDIVISA (CORDYLINE AUSTRALIS).
📏   E. 4 lts
💰   12.232
📏   E. 10 lts
💰   27.000</v>
      </c>
    </row>
    <row r="90" spans="1:4" ht="120.75" customHeight="1" x14ac:dyDescent="0.25">
      <c r="A90" t="str">
        <f>TRIM(MADRE!A244)</f>
        <v>Dracena rubra (Cordylini australis rubra).</v>
      </c>
      <c r="B90" s="29" t="str">
        <f>"🌱   "&amp;UPPER(TRIM(MADRE!A244))&amp;CHAR(10)&amp;CHAR(10)&amp;"📏   "&amp;TRIM(MADRE!A245)&amp;CHAR(10)&amp;CHAR(10)&amp;"💰   "&amp;IF(MADRE!D245="","",IF(MADRE!D245&lt;1000,TEXT(MADRE!D245,"0"),IF(MADRE!D245&lt;1000000,LEFT(TEXT(MADRE!D245,"0"),LEN(TEXT(MADRE!D245,"0"))-3)&amp;"."&amp;RIGHT(TEXT(MADRE!D245,"0"),3),LEFT(TEXT(MADRE!D245,"0"),LEN(TEXT(MADRE!D245,"0"))-6)&amp;"."&amp;MID(TEXT(MADRE!D245,"0"),LEN(TEXT(MADRE!D245,"0"))-5,3)&amp;"."&amp;RIGHT(TEXT(MADRE!D245,"0"),3))))&amp;CHAR(10)&amp;CHAR(10)&amp;"📏   "&amp;TRIM(MADRE!A246)&amp;CHAR(10)&amp;CHAR(10)&amp;"💰   "&amp;IF(MADRE!D246="","",IF(MADRE!D246&lt;1000,TEXT(MADRE!D246,"0"),IF(MADRE!D246&lt;1000000,LEFT(TEXT(MADRE!D246,"0"),LEN(TEXT(MADRE!D246,"0"))-3)&amp;"."&amp;RIGHT(TEXT(MADRE!D246,"0"),3),LEFT(TEXT(MADRE!D246,"0"),LEN(TEXT(MADRE!D246,"0"))-6)&amp;"."&amp;MID(TEXT(MADRE!D246,"0"),LEN(TEXT(MADRE!D246,"0"))-5,3)&amp;"."&amp;RIGHT(TEXT(MADRE!D246,"0"),3))))</f>
        <v>🌱   DRACENA RUBRA (CORDYLINI AUSTRALIS RUBRA).
📏   E. 4 lts
💰   16.095
📏   E. 10 lts.
💰   32.190</v>
      </c>
      <c r="D90" t="str">
        <f t="shared" si="1"/>
        <v>🌱   DRACENA RUBRA (CORDYLINI AUSTRALIS RUBRA).
📏   E. 4 lts
💰   16.095
📏   E. 10 lts.
💰   32.190</v>
      </c>
    </row>
    <row r="91" spans="1:4" ht="123" customHeight="1" x14ac:dyDescent="0.25">
      <c r="A91" t="str">
        <f>TRIM(MADRE!A247)</f>
        <v>Duranta repens aurea.</v>
      </c>
      <c r="B91" s="29" t="str">
        <f>"🌱   "&amp;UPPER(TRIM(MADRE!A247))&amp;CHAR(10)&amp;CHAR(10)&amp;"📏   "&amp;TRIM(MADRE!A248)&amp;CHAR(10)&amp;CHAR(10)&amp;"💰   "&amp;IF(MADRE!D248="","",IF(MADRE!D248&lt;1000,TEXT(MADRE!D248,"0"),IF(MADRE!D248&lt;1000000,LEFT(TEXT(MADRE!D248,"0"),LEN(TEXT(MADRE!D248,"0"))-3)&amp;"."&amp;RIGHT(TEXT(MADRE!D248,"0"),3),LEFT(TEXT(MADRE!D248,"0"),LEN(TEXT(MADRE!D248,"0"))-6)&amp;"."&amp;MID(TEXT(MADRE!D248,"0"),LEN(TEXT(MADRE!D248,"0"))-5,3)&amp;"."&amp;RIGHT(TEXT(MADRE!D248,"0"),3))))&amp;CHAR(10)&amp;CHAR(10)&amp;"📏   "&amp;TRIM(MADRE!A249)&amp;CHAR(10)&amp;CHAR(10)&amp;"💰   "&amp;IF(MADRE!D249="","",IF(MADRE!D249&lt;1000,TEXT(MADRE!D249,"0"),IF(MADRE!D249&lt;1000000,LEFT(TEXT(MADRE!D249,"0"),LEN(TEXT(MADRE!D249,"0"))-3)&amp;"."&amp;RIGHT(TEXT(MADRE!D249,"0"),3),LEFT(TEXT(MADRE!D249,"0"),LEN(TEXT(MADRE!D249,"0"))-6)&amp;"."&amp;MID(TEXT(MADRE!D249,"0"),LEN(TEXT(MADRE!D249,"0"))-5,3)&amp;"."&amp;RIGHT(TEXT(MADRE!D249,"0"),3))))&amp;CHAR(10)&amp;CHAR(10)&amp;"📏   "&amp;TRIM(MADRE!A250)&amp;CHAR(10)&amp;CHAR(10)&amp;"💰   "&amp;IF(MADRE!D250="","",IF(MADRE!D250&lt;1000,TEXT(MADRE!D250,"0"),IF(MADRE!D250&lt;1000000,LEFT(TEXT(MADRE!D250,"0"),LEN(TEXT(MADRE!D250,"0"))-3)&amp;"."&amp;RIGHT(TEXT(MADRE!D250,"0"),3),LEFT(TEXT(MADRE!D250,"0"),LEN(TEXT(MADRE!D250,"0"))-6)&amp;"."&amp;MID(TEXT(MADRE!D250,"0"),LEN(TEXT(MADRE!D250,"0"))-5,3)&amp;"."&amp;RIGHT(TEXT(MADRE!D250,"0"),3))))</f>
        <v>🌱   DURANTA REPENS AUREA.
📏   E. 4 lts
💰   12.232
📏   flor lila E. 10 lts
💰   27.000
📏   OFERTA COMPRANDO 10 UNIDADES 10LTS
💰   25.000</v>
      </c>
      <c r="D91" t="str">
        <f t="shared" si="1"/>
        <v>🌱   DURANTA REPENS AUREA.
📏   E. 4 lts
💰   12.232
📏   flor lila E. 10 lts
💰   27.000
📏   OFERTA COMPRANDO 10 UNIDADES 10LTS
💰   25.000</v>
      </c>
    </row>
    <row r="92" spans="1:4" ht="90" customHeight="1" x14ac:dyDescent="0.25">
      <c r="A92" t="str">
        <f>TRIM(MADRE!A251)</f>
        <v>Eleagnus aurea.</v>
      </c>
      <c r="B92" s="29" t="str">
        <f>"🌱   "&amp;UPPER(TRIM(MADRE!A251))&amp;CHAR(10)&amp;CHAR(10)&amp;"📏   "&amp;TRIM(MADRE!A252)&amp;CHAR(10)&amp;CHAR(10)&amp;"💰   "&amp;IF(MADRE!D252="","",IF(MADRE!D252&lt;1000,TEXT(MADRE!D252,"0"),IF(MADRE!D252&lt;1000000,LEFT(TEXT(MADRE!D252,"0"),LEN(TEXT(MADRE!D252,"0"))-3)&amp;"."&amp;RIGHT(TEXT(MADRE!D252,"0"),3),LEFT(TEXT(MADRE!D252,"0"),LEN(TEXT(MADRE!D252,"0"))-6)&amp;"."&amp;MID(TEXT(MADRE!D252,"0"),LEN(TEXT(MADRE!D252,"0"))-5,3)&amp;"."&amp;RIGHT(TEXT(MADRE!D252,"0"),3))))&amp;CHAR(10)&amp;CHAR(10)&amp;"📏   "&amp;TRIM(MADRE!A253)&amp;CHAR(10)&amp;CHAR(10)&amp;"💰   "&amp;IF(MADRE!D253="","",IF(MADRE!D253&lt;1000,TEXT(MADRE!D253,"0"),IF(MADRE!D253&lt;1000000,LEFT(TEXT(MADRE!D253,"0"),LEN(TEXT(MADRE!D253,"0"))-3)&amp;"."&amp;RIGHT(TEXT(MADRE!D253,"0"),3),LEFT(TEXT(MADRE!D253,"0"),LEN(TEXT(MADRE!D253,"0"))-6)&amp;"."&amp;MID(TEXT(MADRE!D253,"0"),LEN(TEXT(MADRE!D253,"0"))-5,3)&amp;"."&amp;RIGHT(TEXT(MADRE!D253,"0"),3))))&amp;CHAR(10)&amp;CHAR(10)&amp;"📏   "&amp;TRIM(MADRE!A254)&amp;CHAR(10)&amp;CHAR(10)&amp;"💰   "&amp;IF(MADRE!D254="","",IF(MADRE!D254&lt;1000,TEXT(MADRE!D254,"0"),IF(MADRE!D254&lt;1000000,LEFT(TEXT(MADRE!D254,"0"),LEN(TEXT(MADRE!D254,"0"))-3)&amp;"."&amp;RIGHT(TEXT(MADRE!D254,"0"),3),LEFT(TEXT(MADRE!D254,"0"),LEN(TEXT(MADRE!D254,"0"))-6)&amp;"."&amp;MID(TEXT(MADRE!D254,"0"),LEN(TEXT(MADRE!D254,"0"))-5,3)&amp;"."&amp;RIGHT(TEXT(MADRE!D254,"0"),3))))</f>
        <v>🌱   ELEAGNUS AUREA.
📏   E. 4 lts
💰   12.232
📏   E. 10 lts
💰   27.000
📏   E. 15 lts
💰   36.500</v>
      </c>
      <c r="D92" t="str">
        <f t="shared" si="1"/>
        <v>🌱   ELEAGNUS AUREA.
📏   E. 4 lts
💰   12.232
📏   E. 10 lts
💰   27.000
📏   E. 15 lts
💰   36.500</v>
      </c>
    </row>
    <row r="93" spans="1:4" ht="120" customHeight="1" x14ac:dyDescent="0.25">
      <c r="A93" t="str">
        <f>TRIM(MADRE!A255)</f>
        <v>Eleagnus ebbingei (verde)</v>
      </c>
      <c r="B93" s="29" t="str">
        <f>"🌱   "&amp;UPPER(TRIM(MADRE!A255))&amp;CHAR(10)&amp;CHAR(10)&amp;"📏   "&amp;TRIM(MADRE!A256)&amp;CHAR(10)&amp;CHAR(10)&amp;"💰   "&amp;IF(MADRE!D256="","",IF(MADRE!D256&lt;1000,TEXT(MADRE!D256,"0"),IF(MADRE!D256&lt;1000000,LEFT(TEXT(MADRE!D256,"0"),LEN(TEXT(MADRE!D256,"0"))-3)&amp;"."&amp;RIGHT(TEXT(MADRE!D256,"0"),3),LEFT(TEXT(MADRE!D256,"0"),LEN(TEXT(MADRE!D256,"0"))-6)&amp;"."&amp;MID(TEXT(MADRE!D256,"0"),LEN(TEXT(MADRE!D256,"0"))-5,3)&amp;"."&amp;RIGHT(TEXT(MADRE!D256,"0"),3))))&amp;CHAR(10)&amp;CHAR(10)&amp;"📏   "&amp;TRIM(MADRE!A257)&amp;CHAR(10)&amp;CHAR(10)&amp;"💰   "&amp;IF(MADRE!D257="","",IF(MADRE!D257&lt;1000,TEXT(MADRE!D257,"0"),IF(MADRE!D257&lt;1000000,LEFT(TEXT(MADRE!D257,"0"),LEN(TEXT(MADRE!D257,"0"))-3)&amp;"."&amp;RIGHT(TEXT(MADRE!D257,"0"),3),LEFT(TEXT(MADRE!D257,"0"),LEN(TEXT(MADRE!D257,"0"))-6)&amp;"."&amp;MID(TEXT(MADRE!D257,"0"),LEN(TEXT(MADRE!D257,"0"))-5,3)&amp;"."&amp;RIGHT(TEXT(MADRE!D257,"0"),3))))&amp;CHAR(10)&amp;CHAR(10)&amp;"📏   "&amp;TRIM(MADRE!A258)&amp;CHAR(10)&amp;CHAR(10)&amp;"💰   "&amp;IF(MADRE!D258="","",IF(MADRE!D258&lt;1000,TEXT(MADRE!D258,"0"),IF(MADRE!D258&lt;1000000,LEFT(TEXT(MADRE!D258,"0"),LEN(TEXT(MADRE!D258,"0"))-3)&amp;"."&amp;RIGHT(TEXT(MADRE!D258,"0"),3),LEFT(TEXT(MADRE!D258,"0"),LEN(TEXT(MADRE!D258,"0"))-6)&amp;"."&amp;MID(TEXT(MADRE!D258,"0"),LEN(TEXT(MADRE!D258,"0"))-5,3)&amp;"."&amp;RIGHT(TEXT(MADRE!D258,"0"),3))))</f>
        <v>🌱   ELEAGNUS EBBINGEI (VERDE)
📏   E. 4lts
💰   12.232
📏   E. 10lts
💰   27.000
📏   E 15lts
💰   36.500</v>
      </c>
      <c r="D93" t="str">
        <f t="shared" si="1"/>
        <v>🌱   ELEAGNUS EBBINGEI (VERDE)
📏   E. 4lts
💰   12.232
📏   E. 10lts
💰   27.000
📏   E 15lts
💰   36.500</v>
      </c>
    </row>
    <row r="94" spans="1:4" ht="126.75" customHeight="1" x14ac:dyDescent="0.25">
      <c r="A94" t="str">
        <f>TRIM(MADRE!A259)</f>
        <v>Enamorada del muro (Ficus repens).</v>
      </c>
      <c r="B94" s="29" t="str">
        <f>"🌱   "&amp;UPPER(TRIM(MADRE!A259))&amp;CHAR(10)&amp;CHAR(10)&amp;"📏   "&amp;TRIM(MADRE!A260)&amp;CHAR(10)&amp;CHAR(10)&amp;"💰   "&amp;IF(MADRE!D260="","",IF(MADRE!D260&lt;1000,TEXT(MADRE!D260,"0"),IF(MADRE!D260&lt;1000000,LEFT(TEXT(MADRE!D260,"0"),LEN(TEXT(MADRE!D260,"0"))-3)&amp;"."&amp;RIGHT(TEXT(MADRE!D260,"0"),3),LEFT(TEXT(MADRE!D260,"0"),LEN(TEXT(MADRE!D260,"0"))-6)&amp;"."&amp;MID(TEXT(MADRE!D260,"0"),LEN(TEXT(MADRE!D260,"0"))-5,3)&amp;"."&amp;RIGHT(TEXT(MADRE!D260,"0"),3))))</f>
        <v>🌱   ENAMORADA DEL MURO (FICUS REPENS).
📏   E. 4 lts 40-60cm
💰   12.232</v>
      </c>
      <c r="D94" t="str">
        <f t="shared" si="1"/>
        <v>🌱   ENAMORADA DEL MURO (FICUS REPENS).
📏   E. 4 lts 40-60cm
💰   12.232</v>
      </c>
    </row>
    <row r="95" spans="1:4" ht="90" customHeight="1" x14ac:dyDescent="0.25">
      <c r="A95" t="str">
        <f>TRIM(MADRE!A261)</f>
        <v>Equisetum.</v>
      </c>
      <c r="B95" s="29" t="str">
        <f>"🌱   "&amp;UPPER(TRIM(MADRE!A261))&amp;CHAR(10)&amp;CHAR(10)&amp;"📏   "&amp;TRIM(MADRE!A262)&amp;CHAR(10)&amp;CHAR(10)&amp;"💰   "&amp;IF(MADRE!D262="","",IF(MADRE!D262&lt;1000,TEXT(MADRE!D262,"0"),IF(MADRE!D262&lt;1000000,LEFT(TEXT(MADRE!D262,"0"),LEN(TEXT(MADRE!D262,"0"))-3)&amp;"."&amp;RIGHT(TEXT(MADRE!D262,"0"),3),LEFT(TEXT(MADRE!D262,"0"),LEN(TEXT(MADRE!D262,"0"))-6)&amp;"."&amp;MID(TEXT(MADRE!D262,"0"),LEN(TEXT(MADRE!D262,"0"))-5,3)&amp;"."&amp;RIGHT(TEXT(MADRE!D262,"0"),3))))&amp;CHAR(10)&amp;CHAR(10)&amp;"📏   "&amp;TRIM(MADRE!A263)&amp;CHAR(10)&amp;CHAR(10)&amp;"💰   "&amp;IF(MADRE!D263="","",IF(MADRE!D263&lt;1000,TEXT(MADRE!D263,"0"),IF(MADRE!D263&lt;1000000,LEFT(TEXT(MADRE!D263,"0"),LEN(TEXT(MADRE!D263,"0"))-3)&amp;"."&amp;RIGHT(TEXT(MADRE!D263,"0"),3),LEFT(TEXT(MADRE!D263,"0"),LEN(TEXT(MADRE!D263,"0"))-6)&amp;"."&amp;MID(TEXT(MADRE!D263,"0"),LEN(TEXT(MADRE!D263,"0"))-5,3)&amp;"."&amp;RIGHT(TEXT(MADRE!D263,"0"),3))))</f>
        <v>🌱   EQUISETUM.
📏   E. 4 lts
💰   8.900
📏   E. 4lts comprando 10 unidades
💰   8.500</v>
      </c>
      <c r="D95" t="str">
        <f t="shared" si="1"/>
        <v>🌱   EQUISETUM.
📏   E. 4 lts
💰   8.900
📏   E. 4lts comprando 10 unidades
💰   8.500</v>
      </c>
    </row>
    <row r="96" spans="1:4" ht="90" customHeight="1" x14ac:dyDescent="0.25">
      <c r="A96" t="str">
        <f>TRIM(MADRE!A264)</f>
        <v>Eucalyptus cinerea.</v>
      </c>
      <c r="B96" s="29" t="str">
        <f>"🌱   "&amp;UPPER(TRIM(MADRE!A264))&amp;CHAR(10)&amp;CHAR(10)&amp;"📏   "&amp;TRIM(MADRE!A265)&amp;CHAR(10)&amp;CHAR(10)&amp;"💰   "&amp;IF(MADRE!D265="","",IF(MADRE!D265&lt;1000,TEXT(MADRE!D265,"0"),IF(MADRE!D265&lt;1000000,LEFT(TEXT(MADRE!D265,"0"),LEN(TEXT(MADRE!D265,"0"))-3)&amp;"."&amp;RIGHT(TEXT(MADRE!D265,"0"),3),LEFT(TEXT(MADRE!D265,"0"),LEN(TEXT(MADRE!D265,"0"))-6)&amp;"."&amp;MID(TEXT(MADRE!D265,"0"),LEN(TEXT(MADRE!D265,"0"))-5,3)&amp;"."&amp;RIGHT(TEXT(MADRE!D265,"0"),3))))&amp;CHAR(10)&amp;CHAR(10)&amp;"📏   "&amp;TRIM(MADRE!A266)&amp;CHAR(10)&amp;CHAR(10)&amp;"💰   "&amp;IF(MADRE!D266="","",IF(MADRE!D266&lt;1000,TEXT(MADRE!D266,"0"),IF(MADRE!D266&lt;1000000,LEFT(TEXT(MADRE!D266,"0"),LEN(TEXT(MADRE!D266,"0"))-3)&amp;"."&amp;RIGHT(TEXT(MADRE!D266,"0"),3),LEFT(TEXT(MADRE!D266,"0"),LEN(TEXT(MADRE!D266,"0"))-6)&amp;"."&amp;MID(TEXT(MADRE!D266,"0"),LEN(TEXT(MADRE!D266,"0"))-5,3)&amp;"."&amp;RIGHT(TEXT(MADRE!D266,"0"),3))))&amp;CHAR(10)&amp;CHAR(10)&amp;"📏   "&amp;TRIM(MADRE!A267)&amp;CHAR(10)&amp;CHAR(10)&amp;"💰   "&amp;IF(MADRE!D267="","",IF(MADRE!D267&lt;1000,TEXT(MADRE!D267,"0"),IF(MADRE!D267&lt;1000000,LEFT(TEXT(MADRE!D267,"0"),LEN(TEXT(MADRE!D267,"0"))-3)&amp;"."&amp;RIGHT(TEXT(MADRE!D267,"0"),3),LEFT(TEXT(MADRE!D267,"0"),LEN(TEXT(MADRE!D267,"0"))-6)&amp;"."&amp;MID(TEXT(MADRE!D267,"0"),LEN(TEXT(MADRE!D267,"0"))-5,3)&amp;"."&amp;RIGHT(TEXT(MADRE!D267,"0"),3))))</f>
        <v>🌱   EUCALYPTUS CINEREA.
📏   100-120 cm. E. 4 lts
💰   12.265
📏   120-150 cm E. 4 lts
💰   19.000
📏   150-180 cm E. 4 lts
💰   32.468</v>
      </c>
      <c r="D96" t="str">
        <f t="shared" si="1"/>
        <v>🌱   EUCALYPTUS CINEREA.
📏   100-120 cm. E. 4 lts
💰   12.265
📏   120-150 cm E. 4 lts
💰   19.000
📏   150-180 cm E. 4 lts
💰   32.468</v>
      </c>
    </row>
    <row r="97" spans="1:4" ht="119.25" customHeight="1" x14ac:dyDescent="0.25">
      <c r="A97" t="str">
        <f>TRIM(MADRE!A268)</f>
        <v>Eugenia myrtifolia.</v>
      </c>
      <c r="B97" s="29" t="str">
        <f>"🌱   "&amp;UPPER(TRIM(MADRE!A268))&amp;CHAR(10)&amp;CHAR(10)&amp;"📏   "&amp;TRIM(MADRE!A269)&amp;CHAR(10)&amp;CHAR(10)&amp;"💰   "&amp;IF(MADRE!D269="","",IF(MADRE!D269&lt;1000,TEXT(MADRE!D269,"0"),IF(MADRE!D269&lt;1000000,LEFT(TEXT(MADRE!D269,"0"),LEN(TEXT(MADRE!D269,"0"))-3)&amp;"."&amp;RIGHT(TEXT(MADRE!D269,"0"),3),LEFT(TEXT(MADRE!D269,"0"),LEN(TEXT(MADRE!D269,"0"))-6)&amp;"."&amp;MID(TEXT(MADRE!D269,"0"),LEN(TEXT(MADRE!D269,"0"))-5,3)&amp;"."&amp;RIGHT(TEXT(MADRE!D269,"0"),3))))&amp;CHAR(10)&amp;CHAR(10)&amp;"📏   "&amp;TRIM(MADRE!A270)&amp;CHAR(10)&amp;CHAR(10)&amp;"💰   "&amp;IF(MADRE!D270="","",IF(MADRE!D270&lt;1000,TEXT(MADRE!D270,"0"),IF(MADRE!D270&lt;1000000,LEFT(TEXT(MADRE!D270,"0"),LEN(TEXT(MADRE!D270,"0"))-3)&amp;"."&amp;RIGHT(TEXT(MADRE!D270,"0"),3),LEFT(TEXT(MADRE!D270,"0"),LEN(TEXT(MADRE!D270,"0"))-6)&amp;"."&amp;MID(TEXT(MADRE!D270,"0"),LEN(TEXT(MADRE!D270,"0"))-5,3)&amp;"."&amp;RIGHT(TEXT(MADRE!D270,"0"),3))))&amp;CHAR(10)&amp;CHAR(10)&amp;"📏   "&amp;TRIM(MADRE!A271)&amp;CHAR(10)&amp;CHAR(10)&amp;"💰   "&amp;IF(MADRE!D271="","",IF(MADRE!D271&lt;1000,TEXT(MADRE!D271,"0"),IF(MADRE!D271&lt;1000000,LEFT(TEXT(MADRE!D271,"0"),LEN(TEXT(MADRE!D271,"0"))-3)&amp;"."&amp;RIGHT(TEXT(MADRE!D271,"0"),3),LEFT(TEXT(MADRE!D271,"0"),LEN(TEXT(MADRE!D271,"0"))-6)&amp;"."&amp;MID(TEXT(MADRE!D271,"0"),LEN(TEXT(MADRE!D271,"0"))-5,3)&amp;"."&amp;RIGHT(TEXT(MADRE!D271,"0"),3))))</f>
        <v>🌱   EUGENIA MYRTIFOLIA.
📏   150-180cm OFERTA
💰   25.000
📏   180-210cm Oferta
💰   28.716
📏   220-240cm
💰   59.163</v>
      </c>
      <c r="D97" t="str">
        <f t="shared" si="1"/>
        <v>🌱   EUGENIA MYRTIFOLIA.
📏   150-180cm OFERTA
💰   25.000
📏   180-210cm Oferta
💰   28.716
📏   220-240cm
💰   59.163</v>
      </c>
    </row>
    <row r="98" spans="1:4" ht="125.25" customHeight="1" x14ac:dyDescent="0.25">
      <c r="A98" t="str">
        <f>TRIM(MADRE!A272)</f>
        <v>Euryops</v>
      </c>
      <c r="B98" s="29" t="str">
        <f>"🌱   "&amp;UPPER(TRIM(MADRE!A272))&amp;CHAR(10)&amp;CHAR(10)&amp;"📏   "&amp;TRIM(MADRE!A273)&amp;CHAR(10)&amp;CHAR(10)&amp;"💰   "&amp;IF(MADRE!D273="","",IF(MADRE!D273&lt;1000,TEXT(MADRE!D273,"0"),IF(MADRE!D273&lt;1000000,LEFT(TEXT(MADRE!D273,"0"),LEN(TEXT(MADRE!D273,"0"))-3)&amp;"."&amp;RIGHT(TEXT(MADRE!D273,"0"),3),LEFT(TEXT(MADRE!D273,"0"),LEN(TEXT(MADRE!D273,"0"))-6)&amp;"."&amp;MID(TEXT(MADRE!D273,"0"),LEN(TEXT(MADRE!D273,"0"))-5,3)&amp;"."&amp;RIGHT(TEXT(MADRE!D273,"0"),3))))&amp;CHAR(10)&amp;CHAR(10)&amp;"📏   "&amp;TRIM(MADRE!A274)&amp;CHAR(10)&amp;CHAR(10)&amp;"💰   "&amp;IF(MADRE!D274="","",IF(MADRE!D274&lt;1000,TEXT(MADRE!D274,"0"),IF(MADRE!D274&lt;1000000,LEFT(TEXT(MADRE!D274,"0"),LEN(TEXT(MADRE!D274,"0"))-3)&amp;"."&amp;RIGHT(TEXT(MADRE!D274,"0"),3),LEFT(TEXT(MADRE!D274,"0"),LEN(TEXT(MADRE!D274,"0"))-6)&amp;"."&amp;MID(TEXT(MADRE!D274,"0"),LEN(TEXT(MADRE!D274,"0"))-5,3)&amp;"."&amp;RIGHT(TEXT(MADRE!D274,"0"),3))))</f>
        <v>🌱   EURYOPS
📏   E. 4lts
💰   8.900
📏   oferta comprando 10 unidades
💰   8.500</v>
      </c>
      <c r="D98" t="str">
        <f t="shared" si="1"/>
        <v>🌱   EURYOPS
📏   E. 4lts
💰   8.900
📏   oferta comprando 10 unidades
💰   8.500</v>
      </c>
    </row>
    <row r="99" spans="1:4" ht="90" customHeight="1" x14ac:dyDescent="0.25">
      <c r="A99" t="str">
        <f>TRIM(MADRE!A275)</f>
        <v>Evonymus maculata aurea, japonica argentea y japonico aurea.</v>
      </c>
      <c r="B99" s="29" t="str">
        <f>"🌱   "&amp;UPPER(TRIM(MADRE!A275))&amp;CHAR(10)&amp;CHAR(10)&amp;"📏   "&amp;TRIM(MADRE!A276)&amp;CHAR(10)&amp;CHAR(10)&amp;"💰   "&amp;IF(MADRE!D276="","",IF(MADRE!D276&lt;1000,TEXT(MADRE!D276,"0"),IF(MADRE!D276&lt;1000000,LEFT(TEXT(MADRE!D276,"0"),LEN(TEXT(MADRE!D276,"0"))-3)&amp;"."&amp;RIGHT(TEXT(MADRE!D276,"0"),3),LEFT(TEXT(MADRE!D276,"0"),LEN(TEXT(MADRE!D276,"0"))-6)&amp;"."&amp;MID(TEXT(MADRE!D276,"0"),LEN(TEXT(MADRE!D276,"0"))-5,3)&amp;"."&amp;RIGHT(TEXT(MADRE!D276,"0"),3))))&amp;CHAR(10)&amp;CHAR(10)&amp;"📏   "&amp;TRIM(MADRE!A277)&amp;CHAR(10)&amp;CHAR(10)&amp;"💰   "&amp;IF(MADRE!D277="","",IF(MADRE!D277&lt;1000,TEXT(MADRE!D277,"0"),IF(MADRE!D277&lt;1000000,LEFT(TEXT(MADRE!D277,"0"),LEN(TEXT(MADRE!D277,"0"))-3)&amp;"."&amp;RIGHT(TEXT(MADRE!D277,"0"),3),LEFT(TEXT(MADRE!D277,"0"),LEN(TEXT(MADRE!D277,"0"))-6)&amp;"."&amp;MID(TEXT(MADRE!D277,"0"),LEN(TEXT(MADRE!D277,"0"))-5,3)&amp;"."&amp;RIGHT(TEXT(MADRE!D277,"0"),3))))</f>
        <v>🌱   EVONYMUS MACULATA AUREA, JAPONICA ARGENTEA Y JAPONICO AUREA.
📏   E. 4 lts
💰   12.232
📏   E. 10 lts
💰   27.000</v>
      </c>
      <c r="D99" t="str">
        <f t="shared" si="1"/>
        <v>🌱   EVONYMUS MACULATA AUREA, JAPONICA ARGENTEA Y JAPONICO AUREA.
📏   E. 4 lts
💰   12.232
📏   E. 10 lts
💰   27.000</v>
      </c>
    </row>
    <row r="100" spans="1:4" ht="170.25" customHeight="1" x14ac:dyDescent="0.25">
      <c r="A100" t="str">
        <f>TRIM(MADRE!A278)</f>
        <v>Festuca glauca</v>
      </c>
      <c r="B100" s="29" t="str">
        <f>"🌱   "&amp;UPPER(TRIM(MADRE!A278))&amp;CHAR(10)&amp;CHAR(10)&amp;"📏   "&amp;TRIM(MADRE!A279)&amp;CHAR(10)&amp;CHAR(10)&amp;"💰   "&amp;IF(MADRE!D279="","",IF(MADRE!D279&lt;1000,TEXT(MADRE!D279,"0"),IF(MADRE!D279&lt;1000000,LEFT(TEXT(MADRE!D279,"0"),LEN(TEXT(MADRE!D279,"0"))-3)&amp;"."&amp;RIGHT(TEXT(MADRE!D279,"0"),3),LEFT(TEXT(MADRE!D279,"0"),LEN(TEXT(MADRE!D279,"0"))-6)&amp;"."&amp;MID(TEXT(MADRE!D279,"0"),LEN(TEXT(MADRE!D279,"0"))-5,3)&amp;"."&amp;RIGHT(TEXT(MADRE!D279,"0"),3))))</f>
        <v>🌱   FESTUCA GLAUCA
📏   E. 4 lts
💰   8.900</v>
      </c>
      <c r="D100" t="str">
        <f t="shared" si="1"/>
        <v>🌱   FESTUCA GLAUCA
📏   E. 4 lts
💰   8.900</v>
      </c>
    </row>
    <row r="101" spans="1:4" ht="199.5" customHeight="1" x14ac:dyDescent="0.25">
      <c r="A101" t="str">
        <f>TRIM(MADRE!A281)</f>
        <v>Flor de cohete (Kniphofia uvaria).</v>
      </c>
      <c r="B101" s="29" t="str">
        <f>"🌱   "&amp;UPPER(TRIM(MADRE!A281))&amp;CHAR(10)&amp;CHAR(10)&amp;"📏   "&amp;TRIM(MADRE!A282)&amp;CHAR(10)&amp;CHAR(10)&amp;"💰   "&amp;IF(MADRE!D282="","",IF(MADRE!D282&lt;1000,TEXT(MADRE!D282,"0"),IF(MADRE!D282&lt;1000000,LEFT(TEXT(MADRE!D282,"0"),LEN(TEXT(MADRE!D282,"0"))-3)&amp;"."&amp;RIGHT(TEXT(MADRE!D282,"0"),3),LEFT(TEXT(MADRE!D282,"0"),LEN(TEXT(MADRE!D282,"0"))-6)&amp;"."&amp;MID(TEXT(MADRE!D282,"0"),LEN(TEXT(MADRE!D282,"0"))-5,3)&amp;"."&amp;RIGHT(TEXT(MADRE!D282,"0"),3))))</f>
        <v>🌱   FLOR DE COHETE (KNIPHOFIA UVARIA).
📏   E. 4 lts
💰   12.232</v>
      </c>
      <c r="D101" t="str">
        <f t="shared" si="1"/>
        <v>🌱   FLOR DE COHETE (KNIPHOFIA UVARIA).
📏   E. 4 lts
💰   12.232</v>
      </c>
    </row>
    <row r="102" spans="1:4" ht="130.5" customHeight="1" x14ac:dyDescent="0.25">
      <c r="A102" t="str">
        <f>TRIM(MADRE!A283)</f>
        <v>Fresno americano (Fraxinus americano).</v>
      </c>
      <c r="B102" s="29" t="str">
        <f>"🌱   "&amp;UPPER(TRIM(MADRE!A283))&amp;CHAR(10)&amp;CHAR(10)&amp;"📏   "&amp;TRIM(MADRE!A284)&amp;CHAR(10)&amp;CHAR(10)&amp;"💰   "&amp;IF(MADRE!D284="","",IF(MADRE!D284&lt;1000,TEXT(MADRE!D284,"0"),IF(MADRE!D284&lt;1000000,LEFT(TEXT(MADRE!D284,"0"),LEN(TEXT(MADRE!D284,"0"))-3)&amp;"."&amp;RIGHT(TEXT(MADRE!D284,"0"),3),LEFT(TEXT(MADRE!D284,"0"),LEN(TEXT(MADRE!D284,"0"))-6)&amp;"."&amp;MID(TEXT(MADRE!D284,"0"),LEN(TEXT(MADRE!D284,"0"))-5,3)&amp;"."&amp;RIGHT(TEXT(MADRE!D284,"0"),3))))&amp;CHAR(10)&amp;CHAR(10)&amp;"📏   "&amp;TRIM(MADRE!A285)&amp;CHAR(10)&amp;CHAR(10)&amp;"💰   "&amp;IF(MADRE!D285="","",IF(MADRE!D285&lt;1000,TEXT(MADRE!D285,"0"),IF(MADRE!D285&lt;1000000,LEFT(TEXT(MADRE!D285,"0"),LEN(TEXT(MADRE!D285,"0"))-3)&amp;"."&amp;RIGHT(TEXT(MADRE!D285,"0"),3),LEFT(TEXT(MADRE!D285,"0"),LEN(TEXT(MADRE!D285,"0"))-6)&amp;"."&amp;MID(TEXT(MADRE!D285,"0"),LEN(TEXT(MADRE!D285,"0"))-5,3)&amp;"."&amp;RIGHT(TEXT(MADRE!D285,"0"),3))))&amp;CHAR(10)&amp;CHAR(10)&amp;"📏   "&amp;TRIM(MADRE!A286)&amp;CHAR(10)&amp;CHAR(10)&amp;"💰   "&amp;IF(MADRE!D286="","",IF(MADRE!D286&lt;1000,TEXT(MADRE!D286,"0"),IF(MADRE!D286&lt;1000000,LEFT(TEXT(MADRE!D286,"0"),LEN(TEXT(MADRE!D286,"0"))-3)&amp;"."&amp;RIGHT(TEXT(MADRE!D286,"0"),3),LEFT(TEXT(MADRE!D286,"0"),LEN(TEXT(MADRE!D286,"0"))-6)&amp;"."&amp;MID(TEXT(MADRE!D286,"0"),LEN(TEXT(MADRE!D286,"0"))-5,3)&amp;"."&amp;RIGHT(TEXT(MADRE!D286,"0"),3))))&amp;CHAR(10)&amp;CHAR(10)&amp;"📏   "&amp;TRIM(MADRE!A287)&amp;CHAR(10)&amp;CHAR(10)&amp;"💰   "&amp;IF(MADRE!D287="","",IF(MADRE!D287&lt;1000,TEXT(MADRE!D287,"0"),IF(MADRE!D287&lt;1000000,LEFT(TEXT(MADRE!D287,"0"),LEN(TEXT(MADRE!D287,"0"))-3)&amp;"."&amp;RIGHT(TEXT(MADRE!D287,"0"),3),LEFT(TEXT(MADRE!D287,"0"),LEN(TEXT(MADRE!D287,"0"))-6)&amp;"."&amp;MID(TEXT(MADRE!D287,"0"),LEN(TEXT(MADRE!D287,"0"))-5,3)&amp;"."&amp;RIGHT(TEXT(MADRE!D287,"0"),3))))</f>
        <v>🌱   FRESNO AMERICANO (FRAXINUS AMERICANO).
📏   con copa, 4-6 cmde circunsferencia de tronco, mas de 200cm de altura. . E. 10 lts.
💰   25.000
📏   con copa, 6-8 cm. E. 15 lts.
💰   40.000
📏   con copa, 8-10cm E. 20 lts
💰   55.000
📏   con copa, 10-12 cm. E. 30 lts.
💰   75.000</v>
      </c>
      <c r="D102" t="str">
        <f t="shared" si="1"/>
        <v>🌱   FRESNO AMERICANO (FRAXINUS AMERICANO).
📏   con copa, 4-6 cmde circunsferencia de tronco, mas de 200cm de altura. . E. 10 lts.
💰   25.000
📏   con copa, 6-8 cm. E. 15 lts.
💰   40.000
📏   con copa, 8-10cm E. 20 lts
💰   55.000
📏   con copa, 10-12 cm. E. 30 lts.
💰   75.000</v>
      </c>
    </row>
    <row r="103" spans="1:4" ht="90" customHeight="1" x14ac:dyDescent="0.25">
      <c r="A103" t="str">
        <f>TRIM(MADRE!A288)</f>
        <v>Fresno dorado (Fraxinus excelsior aurea).</v>
      </c>
      <c r="B103" s="29" t="str">
        <f>"🌱   "&amp;UPPER(TRIM(MADRE!A288))&amp;CHAR(10)&amp;CHAR(10)&amp;"📏   "&amp;TRIM(MADRE!A289)&amp;CHAR(10)&amp;CHAR(10)&amp;"💰   "&amp;IF(MADRE!D289="","",IF(MADRE!D289&lt;1000,TEXT(MADRE!D289,"0"),IF(MADRE!D289&lt;1000000,LEFT(TEXT(MADRE!D289,"0"),LEN(TEXT(MADRE!D289,"0"))-3)&amp;"."&amp;RIGHT(TEXT(MADRE!D289,"0"),3),LEFT(TEXT(MADRE!D289,"0"),LEN(TEXT(MADRE!D289,"0"))-6)&amp;"."&amp;MID(TEXT(MADRE!D289,"0"),LEN(TEXT(MADRE!D289,"0"))-5,3)&amp;"."&amp;RIGHT(TEXT(MADRE!D289,"0"),3))))&amp;CHAR(10)&amp;CHAR(10)&amp;"📏   "&amp;TRIM(MADRE!A290)&amp;CHAR(10)&amp;CHAR(10)&amp;"💰   "&amp;IF(MADRE!D290="","",IF(MADRE!D290&lt;1000,TEXT(MADRE!D290,"0"),IF(MADRE!D290&lt;1000000,LEFT(TEXT(MADRE!D290,"0"),LEN(TEXT(MADRE!D290,"0"))-3)&amp;"."&amp;RIGHT(TEXT(MADRE!D290,"0"),3),LEFT(TEXT(MADRE!D290,"0"),LEN(TEXT(MADRE!D290,"0"))-6)&amp;"."&amp;MID(TEXT(MADRE!D290,"0"),LEN(TEXT(MADRE!D290,"0"))-5,3)&amp;"."&amp;RIGHT(TEXT(MADRE!D290,"0"),3))))</f>
        <v>🌱   FRESNO DORADO (FRAXINUS EXCELSIOR AUREA).
📏   con copa , 6-8 cm de cicunferencia. E15 lts
💰   40.000
📏   con copa, 8-10 cm de circunsferencia de tronco, miden mas de 200cm altura.
💰   63.000</v>
      </c>
      <c r="D103" t="str">
        <f t="shared" si="1"/>
        <v>🌱   FRESNO DORADO (FRAXINUS EXCELSIOR AUREA).
📏   con copa , 6-8 cm de cicunferencia. E15 lts
💰   40.000
📏   con copa, 8-10 cm de circunsferencia de tronco, miden mas de 200cm altura.
💰   63.000</v>
      </c>
    </row>
    <row r="104" spans="1:4" ht="90" customHeight="1" x14ac:dyDescent="0.25">
      <c r="A104" t="str">
        <f>TRIM(MADRE!A291)</f>
        <v>Fresno rubra (Fraxinus angustifolia raywood).</v>
      </c>
      <c r="B104" s="29" t="str">
        <f>"🌱   "&amp;UPPER(TRIM(MADRE!A291))&amp;CHAR(10)&amp;CHAR(10)&amp;"📏   "&amp;TRIM(MADRE!A292)&amp;CHAR(10)&amp;CHAR(10)&amp;"💰   "&amp;IF(MADRE!D292="","",IF(MADRE!D292&lt;1000,TEXT(MADRE!D292,"0"),IF(MADRE!D292&lt;1000000,LEFT(TEXT(MADRE!D292,"0"),LEN(TEXT(MADRE!D292,"0"))-3)&amp;"."&amp;RIGHT(TEXT(MADRE!D292,"0"),3),LEFT(TEXT(MADRE!D292,"0"),LEN(TEXT(MADRE!D292,"0"))-6)&amp;"."&amp;MID(TEXT(MADRE!D292,"0"),LEN(TEXT(MADRE!D292,"0"))-5,3)&amp;"."&amp;RIGHT(TEXT(MADRE!D292,"0"),3))))&amp;CHAR(10)&amp;CHAR(10)&amp;"📏   "&amp;TRIM(MADRE!A293)&amp;CHAR(10)&amp;CHAR(10)&amp;"💰   "&amp;IF(MADRE!D293="","",IF(MADRE!D293&lt;1000,TEXT(MADRE!D293,"0"),IF(MADRE!D293&lt;1000000,LEFT(TEXT(MADRE!D293,"0"),LEN(TEXT(MADRE!D293,"0"))-3)&amp;"."&amp;RIGHT(TEXT(MADRE!D293,"0"),3),LEFT(TEXT(MADRE!D293,"0"),LEN(TEXT(MADRE!D293,"0"))-6)&amp;"."&amp;MID(TEXT(MADRE!D293,"0"),LEN(TEXT(MADRE!D293,"0"))-5,3)&amp;"."&amp;RIGHT(TEXT(MADRE!D293,"0"),3))))</f>
        <v>🌱   FRESNO RUBRA (FRAXINUS ANGUSTIFOLIA RAYWOOD).
📏   con copa, 6-8 cm de circunsferencia de tronco, miden mas de 200cm altura
💰   50.000
📏   con copa, 8-10 cm. E. 20 lts.
💰   67.000</v>
      </c>
      <c r="D104" t="str">
        <f t="shared" si="1"/>
        <v>🌱   FRESNO RUBRA (FRAXINUS ANGUSTIFOLIA RAYWOOD).
📏   con copa, 6-8 cm de circunsferencia de tronco, miden mas de 200cm altura
💰   50.000
📏   con copa, 8-10 cm. E. 20 lts.
💰   67.000</v>
      </c>
    </row>
    <row r="105" spans="1:4" ht="225.75" customHeight="1" x14ac:dyDescent="0.25">
      <c r="A105" t="str">
        <f>TRIM(MADRE!A294)</f>
        <v>Gauras Blancas y Rosadas</v>
      </c>
      <c r="B105" s="29" t="str">
        <f>"🌱   "&amp;UPPER(TRIM(MADRE!A294))&amp;CHAR(10)&amp;CHAR(10)&amp;"📏   "&amp;TRIM(MADRE!A295)&amp;CHAR(10)&amp;CHAR(10)&amp;"💰   "&amp;IF(MADRE!D295="","",IF(MADRE!D295&lt;1000,TEXT(MADRE!D295,"0"),IF(MADRE!D295&lt;1000000,LEFT(TEXT(MADRE!D295,"0"),LEN(TEXT(MADRE!D295,"0"))-3)&amp;"."&amp;RIGHT(TEXT(MADRE!D295,"0"),3),LEFT(TEXT(MADRE!D295,"0"),LEN(TEXT(MADRE!D295,"0"))-6)&amp;"."&amp;MID(TEXT(MADRE!D295,"0"),LEN(TEXT(MADRE!D295,"0"))-5,3)&amp;"."&amp;RIGHT(TEXT(MADRE!D295,"0"),3))))</f>
        <v>🌱   GAURAS BLANCAS Y ROSADAS
📏   E. 4lts
💰   8.900</v>
      </c>
      <c r="D105" t="str">
        <f t="shared" si="1"/>
        <v>🌱   GAURAS BLANCAS Y ROSADAS
📏   E. 4lts
💰   8.900</v>
      </c>
    </row>
    <row r="106" spans="1:4" ht="123.75" customHeight="1" x14ac:dyDescent="0.25">
      <c r="A106" t="str">
        <f>TRIM(MADRE!A297)</f>
        <v>Ginkgo biloba.</v>
      </c>
      <c r="B106" s="29" t="str">
        <f>"🌱   "&amp;UPPER(TRIM(MADRE!A297))&amp;CHAR(10)&amp;CHAR(10)&amp;"📏   "&amp;TRIM(MADRE!A298)&amp;CHAR(10)&amp;CHAR(10)&amp;"💰   "&amp;IF(MADRE!D298="","",IF(MADRE!D298&lt;1000,TEXT(MADRE!D298,"0"),IF(MADRE!D298&lt;1000000,LEFT(TEXT(MADRE!D298,"0"),LEN(TEXT(MADRE!D298,"0"))-3)&amp;"."&amp;RIGHT(TEXT(MADRE!D298,"0"),3),LEFT(TEXT(MADRE!D298,"0"),LEN(TEXT(MADRE!D298,"0"))-6)&amp;"."&amp;MID(TEXT(MADRE!D298,"0"),LEN(TEXT(MADRE!D298,"0"))-5,3)&amp;"."&amp;RIGHT(TEXT(MADRE!D298,"0"),3))))</f>
        <v>🌱   GINKGO BILOBA.
📏   100-120 cm. 10 lts.
💰   52.000</v>
      </c>
      <c r="D106" t="str">
        <f t="shared" si="1"/>
        <v>🌱   GINKGO BILOBA.
📏   100-120 cm. 10 lts.
💰   52.000</v>
      </c>
    </row>
    <row r="107" spans="1:4" ht="90" customHeight="1" x14ac:dyDescent="0.25">
      <c r="A107" t="str">
        <f>TRIM(MADRE!A299)</f>
        <v>Glicina (Wisteria sinensis).</v>
      </c>
      <c r="B107" s="29" t="str">
        <f>"🌱   "&amp;UPPER(TRIM(MADRE!A299))&amp;CHAR(10)&amp;CHAR(10)&amp;"📏   "&amp;TRIM(MADRE!A300)&amp;CHAR(10)&amp;CHAR(10)&amp;"💰   "&amp;IF(MADRE!D300="","",IF(MADRE!D300&lt;1000,TEXT(MADRE!D300,"0"),IF(MADRE!D300&lt;1000000,LEFT(TEXT(MADRE!D300,"0"),LEN(TEXT(MADRE!D300,"0"))-3)&amp;"."&amp;RIGHT(TEXT(MADRE!D300,"0"),3),LEFT(TEXT(MADRE!D300,"0"),LEN(TEXT(MADRE!D300,"0"))-6)&amp;"."&amp;MID(TEXT(MADRE!D300,"0"),LEN(TEXT(MADRE!D300,"0"))-5,3)&amp;"."&amp;RIGHT(TEXT(MADRE!D300,"0"),3))))</f>
        <v>🌱   GLICINA (WISTERIA SINENSIS).
📏   E. 4 lts 120cm
💰   12.232</v>
      </c>
      <c r="D107" t="str">
        <f t="shared" si="1"/>
        <v>🌱   GLICINA (WISTERIA SINENSIS).
📏   E. 4 lts 120cm
💰   12.232</v>
      </c>
    </row>
    <row r="108" spans="1:4" ht="177" customHeight="1" x14ac:dyDescent="0.25">
      <c r="A108" t="str">
        <f>TRIM(MADRE!A304)</f>
        <v>Guaran Amarillo (Tecoma stans).</v>
      </c>
      <c r="B108" s="29" t="str">
        <f>"🌱   "&amp;UPPER(TRIM(MADRE!A304))&amp;CHAR(10)&amp;CHAR(10)&amp;"📏   "&amp;TRIM(MADRE!A305)&amp;CHAR(10)&amp;CHAR(10)&amp;"💰   "&amp;IF(MADRE!D305="","",IF(MADRE!D305&lt;1000,TEXT(MADRE!D305,"0"),IF(MADRE!D305&lt;1000000,LEFT(TEXT(MADRE!D305,"0"),LEN(TEXT(MADRE!D305,"0"))-3)&amp;"."&amp;RIGHT(TEXT(MADRE!D305,"0"),3),LEFT(TEXT(MADRE!D305,"0"),LEN(TEXT(MADRE!D305,"0"))-6)&amp;"."&amp;MID(TEXT(MADRE!D305,"0"),LEN(TEXT(MADRE!D305,"0"))-5,3)&amp;"."&amp;RIGHT(TEXT(MADRE!D305,"0"),3))))&amp;CHAR(10)&amp;CHAR(10)&amp;"📏   "&amp;TRIM(MADRE!A306)&amp;CHAR(10)&amp;CHAR(10)&amp;"💰   "&amp;IF(MADRE!D306="","",IF(MADRE!D306&lt;1000,TEXT(MADRE!D306,"0"),IF(MADRE!D306&lt;1000000,LEFT(TEXT(MADRE!D306,"0"),LEN(TEXT(MADRE!D306,"0"))-3)&amp;"."&amp;RIGHT(TEXT(MADRE!D306,"0"),3),LEFT(TEXT(MADRE!D306,"0"),LEN(TEXT(MADRE!D306,"0"))-6)&amp;"."&amp;MID(TEXT(MADRE!D306,"0"),LEN(TEXT(MADRE!D306,"0"))-5,3)&amp;"."&amp;RIGHT(TEXT(MADRE!D306,"0"),3))))</f>
        <v>🌱   GUARAN AMARILLO (TECOMA STANS).
📏   E. 10 lts 180-210cm
💰   40.000
📏   E. 20 lts 210-250cm
💰   75.000</v>
      </c>
      <c r="D108" t="str">
        <f t="shared" si="1"/>
        <v>🌱   GUARAN AMARILLO (TECOMA STANS).
📏   E. 10 lts 180-210cm
💰   40.000
📏   E. 20 lts 210-250cm
💰   75.000</v>
      </c>
    </row>
    <row r="109" spans="1:4" ht="125.25" customHeight="1" x14ac:dyDescent="0.25">
      <c r="A109" t="str">
        <f>TRIM(MADRE!A307)</f>
        <v>Hemerocallis (Flor de un dia).</v>
      </c>
      <c r="B109" s="29" t="str">
        <f>"🌱   "&amp;UPPER(TRIM(MADRE!A307))&amp;CHAR(10)&amp;CHAR(10)&amp;"📏   "&amp;TRIM(MADRE!A308)&amp;CHAR(10)&amp;CHAR(10)&amp;"💰   "&amp;IF(MADRE!D308="","",IF(MADRE!D308&lt;1000,TEXT(MADRE!D308,"0"),IF(MADRE!D308&lt;1000000,LEFT(TEXT(MADRE!D308,"0"),LEN(TEXT(MADRE!D308,"0"))-3)&amp;"."&amp;RIGHT(TEXT(MADRE!D308,"0"),3),LEFT(TEXT(MADRE!D308,"0"),LEN(TEXT(MADRE!D308,"0"))-6)&amp;"."&amp;MID(TEXT(MADRE!D308,"0"),LEN(TEXT(MADRE!D308,"0"))-5,3)&amp;"."&amp;RIGHT(TEXT(MADRE!D308,"0"),3))))</f>
        <v>🌱   HEMEROCALLIS (FLOR DE UN DIA).
📏   E. 4 lts color naranja
💰   11.000</v>
      </c>
      <c r="D109" t="str">
        <f t="shared" si="1"/>
        <v>🌱   HEMEROCALLIS (FLOR DE UN DIA).
📏   E. 4 lts color naranja
💰   11.000</v>
      </c>
    </row>
    <row r="110" spans="1:4" ht="174" customHeight="1" x14ac:dyDescent="0.25">
      <c r="A110" t="str">
        <f>TRIM(MADRE!A309)</f>
        <v>Hiedras verde (Hedera). Verdes, minimas y minimas alba.</v>
      </c>
      <c r="B110" s="29" t="str">
        <f>"🌱   "&amp;UPPER(TRIM(MADRE!A309))&amp;CHAR(10)&amp;CHAR(10)&amp;"📏   "&amp;TRIM(MADRE!A310)&amp;CHAR(10)&amp;CHAR(10)&amp;"💰   "&amp;IF(MADRE!D310="","",IF(MADRE!D310&lt;1000,TEXT(MADRE!D310,"0"),IF(MADRE!D310&lt;1000000,LEFT(TEXT(MADRE!D310,"0"),LEN(TEXT(MADRE!D310,"0"))-3)&amp;"."&amp;RIGHT(TEXT(MADRE!D310,"0"),3),LEFT(TEXT(MADRE!D310,"0"),LEN(TEXT(MADRE!D310,"0"))-6)&amp;"."&amp;MID(TEXT(MADRE!D310,"0"),LEN(TEXT(MADRE!D310,"0"))-5,3)&amp;"."&amp;RIGHT(TEXT(MADRE!D310,"0"),3))))</f>
        <v>🌱   HIEDRAS VERDE (HEDERA). VERDES, MINIMAS Y MINIMAS ALBA.
📏   E. 4 lts
💰   18.741</v>
      </c>
      <c r="D110" t="str">
        <f t="shared" si="1"/>
        <v>🌱   HIEDRAS VERDE (HEDERA). VERDES, MINIMAS Y MINIMAS ALBA.
📏   E. 4 lts
💰   18.741</v>
      </c>
    </row>
    <row r="111" spans="1:4" ht="90" customHeight="1" x14ac:dyDescent="0.25">
      <c r="A111" t="str">
        <f>TRIM(MADRE!A311)</f>
        <v>Hibiscus</v>
      </c>
      <c r="B111" s="29" t="str">
        <f>"🌱   "&amp;UPPER(TRIM(MADRE!A311))&amp;CHAR(10)&amp;CHAR(10)&amp;"📏   "&amp;TRIM(MADRE!A312)&amp;CHAR(10)&amp;CHAR(10)&amp;"💰   "&amp;IF(MADRE!D312="","",IF(MADRE!D312&lt;1000,TEXT(MADRE!D312,"0"),IF(MADRE!D312&lt;1000000,LEFT(TEXT(MADRE!D312,"0"),LEN(TEXT(MADRE!D312,"0"))-3)&amp;"."&amp;RIGHT(TEXT(MADRE!D312,"0"),3),LEFT(TEXT(MADRE!D312,"0"),LEN(TEXT(MADRE!D312,"0"))-6)&amp;"."&amp;MID(TEXT(MADRE!D312,"0"),LEN(TEXT(MADRE!D312,"0"))-5,3)&amp;"."&amp;RIGHT(TEXT(MADRE!D312,"0"),3))))&amp;CHAR(10)&amp;CHAR(10)&amp;"📏   "&amp;TRIM(MADRE!A313)&amp;CHAR(10)&amp;CHAR(10)&amp;"💰   "&amp;IF(MADRE!D313="","",IF(MADRE!D313&lt;1000,TEXT(MADRE!D313,"0"),IF(MADRE!D313&lt;1000000,LEFT(TEXT(MADRE!D313,"0"),LEN(TEXT(MADRE!D313,"0"))-3)&amp;"."&amp;RIGHT(TEXT(MADRE!D313,"0"),3),LEFT(TEXT(MADRE!D313,"0"),LEN(TEXT(MADRE!D313,"0"))-6)&amp;"."&amp;MID(TEXT(MADRE!D313,"0"),LEN(TEXT(MADRE!D313,"0"))-5,3)&amp;"."&amp;RIGHT(TEXT(MADRE!D313,"0"),3))))</f>
        <v>🌱   HIBISCUS
📏   x 4lts 50cm
💰   12.232
📏   OFERTA COMPRANDO X 10 UNIDADES
💰   11.500</v>
      </c>
      <c r="D111" t="str">
        <f t="shared" si="1"/>
        <v>🌱   HIBISCUS
📏   x 4lts 50cm
💰   12.232
📏   OFERTA COMPRANDO X 10 UNIDADES
💰   11.500</v>
      </c>
    </row>
    <row r="112" spans="1:4" ht="90" customHeight="1" x14ac:dyDescent="0.25">
      <c r="A112" t="str">
        <f>TRIM(MADRE!A314)</f>
        <v>Hortensia (Hydrangea macrophylla).</v>
      </c>
      <c r="B112" s="29" t="str">
        <f>"🌱   "&amp;UPPER(TRIM(MADRE!A314))&amp;CHAR(10)&amp;CHAR(10)&amp;"📏   "&amp;TRIM(MADRE!A315)&amp;CHAR(10)&amp;CHAR(10)&amp;"💰   "&amp;IF(MADRE!D315="","",IF(MADRE!D315&lt;1000,TEXT(MADRE!D315,"0"),IF(MADRE!D315&lt;1000000,LEFT(TEXT(MADRE!D315,"0"),LEN(TEXT(MADRE!D315,"0"))-3)&amp;"."&amp;RIGHT(TEXT(MADRE!D315,"0"),3),LEFT(TEXT(MADRE!D315,"0"),LEN(TEXT(MADRE!D315,"0"))-6)&amp;"."&amp;MID(TEXT(MADRE!D315,"0"),LEN(TEXT(MADRE!D315,"0"))-5,3)&amp;"."&amp;RIGHT(TEXT(MADRE!D315,"0"),3))))</f>
        <v>🌱   HORTENSIA (HYDRANGEA MACROPHYLLA).
📏   E. 10 lts flor azul
💰   25.000</v>
      </c>
      <c r="D112" t="str">
        <f t="shared" si="1"/>
        <v>🌱   HORTENSIA (HYDRANGEA MACROPHYLLA).
📏   E. 10 lts flor azul
💰   25.000</v>
      </c>
    </row>
    <row r="113" spans="1:4" ht="90" customHeight="1" x14ac:dyDescent="0.25">
      <c r="A113" t="str">
        <f>TRIM(MADRE!A317)</f>
        <v>Hypericum moserianum.</v>
      </c>
      <c r="B113" s="29" t="str">
        <f>"🌱   "&amp;UPPER(TRIM(MADRE!A317))&amp;CHAR(10)&amp;CHAR(10)&amp;"📏   "&amp;TRIM(MADRE!A318)&amp;CHAR(10)&amp;CHAR(10)&amp;"💰   "&amp;IF(MADRE!D318="","",IF(MADRE!D318&lt;1000,TEXT(MADRE!D318,"0"),IF(MADRE!D318&lt;1000000,LEFT(TEXT(MADRE!D318,"0"),LEN(TEXT(MADRE!D318,"0"))-3)&amp;"."&amp;RIGHT(TEXT(MADRE!D318,"0"),3),LEFT(TEXT(MADRE!D318,"0"),LEN(TEXT(MADRE!D318,"0"))-6)&amp;"."&amp;MID(TEXT(MADRE!D318,"0"),LEN(TEXT(MADRE!D318,"0"))-5,3)&amp;"."&amp;RIGHT(TEXT(MADRE!D318,"0"),3))))</f>
        <v>🌱   HYPERICUM MOSERIANUM.
📏   E. 4 lts
💰   12.232</v>
      </c>
      <c r="D113" t="str">
        <f t="shared" si="1"/>
        <v>🌱   HYPERICUM MOSERIANUM.
📏   E. 4 lts
💰   12.232</v>
      </c>
    </row>
    <row r="114" spans="1:4" ht="177" customHeight="1" x14ac:dyDescent="0.25">
      <c r="A114" t="str">
        <f>TRIM(MADRE!A319)</f>
        <v>Ibira pita (peltophorum dubium).</v>
      </c>
      <c r="B114" s="29" t="str">
        <f>"🌱   "&amp;UPPER(TRIM(MADRE!A319))&amp;CHAR(10)&amp;CHAR(10)&amp;"📏   "&amp;TRIM(MADRE!A320)&amp;CHAR(10)&amp;CHAR(10)&amp;"💰   "&amp;IF(MADRE!D320="","",IF(MADRE!D320&lt;1000,TEXT(MADRE!D320,"0"),IF(MADRE!D320&lt;1000000,LEFT(TEXT(MADRE!D320,"0"),LEN(TEXT(MADRE!D320,"0"))-3)&amp;"."&amp;RIGHT(TEXT(MADRE!D320,"0"),3),LEFT(TEXT(MADRE!D320,"0"),LEN(TEXT(MADRE!D320,"0"))-6)&amp;"."&amp;MID(TEXT(MADRE!D320,"0"),LEN(TEXT(MADRE!D320,"0"))-5,3)&amp;"."&amp;RIGHT(TEXT(MADRE!D320,"0"),3))))&amp;CHAR(10)&amp;CHAR(10)&amp;"📏   "&amp;TRIM(MADRE!A321)&amp;CHAR(10)&amp;CHAR(10)&amp;"💰   "&amp;IF(MADRE!D321="","",IF(MADRE!D321&lt;1000,TEXT(MADRE!D321,"0"),IF(MADRE!D321&lt;1000000,LEFT(TEXT(MADRE!D321,"0"),LEN(TEXT(MADRE!D321,"0"))-3)&amp;"."&amp;RIGHT(TEXT(MADRE!D321,"0"),3),LEFT(TEXT(MADRE!D321,"0"),LEN(TEXT(MADRE!D321,"0"))-6)&amp;"."&amp;MID(TEXT(MADRE!D321,"0"),LEN(TEXT(MADRE!D321,"0"))-5,3)&amp;"."&amp;RIGHT(TEXT(MADRE!D321,"0"),3))))&amp;CHAR(10)&amp;CHAR(10)&amp;"📏   "&amp;TRIM(MADRE!A322)&amp;CHAR(10)&amp;CHAR(10)&amp;"💰   "&amp;IF(MADRE!D322="","",IF(MADRE!D322&lt;1000,TEXT(MADRE!D322,"0"),IF(MADRE!D322&lt;1000000,LEFT(TEXT(MADRE!D322,"0"),LEN(TEXT(MADRE!D322,"0"))-3)&amp;"."&amp;RIGHT(TEXT(MADRE!D322,"0"),3),LEFT(TEXT(MADRE!D322,"0"),LEN(TEXT(MADRE!D322,"0"))-6)&amp;"."&amp;MID(TEXT(MADRE!D322,"0"),LEN(TEXT(MADRE!D322,"0"))-5,3)&amp;"."&amp;RIGHT(TEXT(MADRE!D322,"0"),3))))</f>
        <v>🌱   IBIRA PITA (PELTOPHORUM DUBIUM).
📏   E. 4 lts 70-80cm
💰   37.019
📏   E 10 lts. 170cm
💰   49.000
📏   E 20 lts. 220cm
💰   90.000</v>
      </c>
      <c r="D114" t="str">
        <f t="shared" si="1"/>
        <v>🌱   IBIRA PITA (PELTOPHORUM DUBIUM).
📏   E. 4 lts 70-80cm
💰   37.019
📏   E 10 lts. 170cm
💰   49.000
📏   E 20 lts. 220cm
💰   90.000</v>
      </c>
    </row>
    <row r="115" spans="1:4" ht="176.25" customHeight="1" x14ac:dyDescent="0.25">
      <c r="A115" t="str">
        <f>TRIM(MADRE!A323)</f>
        <v>Jacaranda mimosifolia.</v>
      </c>
      <c r="B115" s="29" t="str">
        <f>"🌱   "&amp;UPPER(TRIM(MADRE!A323))&amp;CHAR(10)&amp;CHAR(10)&amp;"📏   "&amp;TRIM(MADRE!A324)&amp;CHAR(10)&amp;CHAR(10)&amp;"💰   "&amp;IF(MADRE!D324="","",IF(MADRE!D324&lt;1000,TEXT(MADRE!D324,"0"),IF(MADRE!D324&lt;1000000,LEFT(TEXT(MADRE!D324,"0"),LEN(TEXT(MADRE!D324,"0"))-3)&amp;"."&amp;RIGHT(TEXT(MADRE!D324,"0"),3),LEFT(TEXT(MADRE!D324,"0"),LEN(TEXT(MADRE!D324,"0"))-6)&amp;"."&amp;MID(TEXT(MADRE!D324,"0"),LEN(TEXT(MADRE!D324,"0"))-5,3)&amp;"."&amp;RIGHT(TEXT(MADRE!D324,"0"),3))))&amp;CHAR(10)&amp;CHAR(10)&amp;"📏   "&amp;TRIM(MADRE!A325)&amp;CHAR(10)&amp;CHAR(10)&amp;"💰   "&amp;IF(MADRE!D325="","",IF(MADRE!D325&lt;1000,TEXT(MADRE!D325,"0"),IF(MADRE!D325&lt;1000000,LEFT(TEXT(MADRE!D325,"0"),LEN(TEXT(MADRE!D325,"0"))-3)&amp;"."&amp;RIGHT(TEXT(MADRE!D325,"0"),3),LEFT(TEXT(MADRE!D325,"0"),LEN(TEXT(MADRE!D325,"0"))-6)&amp;"."&amp;MID(TEXT(MADRE!D325,"0"),LEN(TEXT(MADRE!D325,"0"))-5,3)&amp;"."&amp;RIGHT(TEXT(MADRE!D325,"0"),3))))&amp;CHAR(10)&amp;CHAR(10)&amp;"📏   "&amp;TRIM(MADRE!A326)&amp;CHAR(10)&amp;CHAR(10)&amp;"💰   "&amp;IF(MADRE!D326="","",IF(MADRE!D326&lt;1000,TEXT(MADRE!D326,"0"),IF(MADRE!D326&lt;1000000,LEFT(TEXT(MADRE!D326,"0"),LEN(TEXT(MADRE!D326,"0"))-3)&amp;"."&amp;RIGHT(TEXT(MADRE!D326,"0"),3),LEFT(TEXT(MADRE!D326,"0"),LEN(TEXT(MADRE!D326,"0"))-6)&amp;"."&amp;MID(TEXT(MADRE!D326,"0"),LEN(TEXT(MADRE!D326,"0"))-5,3)&amp;"."&amp;RIGHT(TEXT(MADRE!D326,"0"),3))))&amp;CHAR(10)&amp;CHAR(10)&amp;"📏   "&amp;TRIM(MADRE!A327)&amp;CHAR(10)&amp;CHAR(10)&amp;"💰   "&amp;IF(MADRE!D327="","",IF(MADRE!D327&lt;1000,TEXT(MADRE!D327,"0"),IF(MADRE!D327&lt;1000000,LEFT(TEXT(MADRE!D327,"0"),LEN(TEXT(MADRE!D327,"0"))-3)&amp;"."&amp;RIGHT(TEXT(MADRE!D327,"0"),3),LEFT(TEXT(MADRE!D327,"0"),LEN(TEXT(MADRE!D327,"0"))-6)&amp;"."&amp;MID(TEXT(MADRE!D327,"0"),LEN(TEXT(MADRE!D327,"0"))-5,3)&amp;"."&amp;RIGHT(TEXT(MADRE!D327,"0"),3))))</f>
        <v>🌱   JACARANDA MIMOSIFOLIA.
📏   150-180 cm. E. 4 lts
💰   17.705
📏   180-210 cm. E. 10 lts
💰   44.000
📏   180-210 cm. E. 15 lts
💰   96.570
📏   210-250 cm . E. 20 lts
💰   99.000</v>
      </c>
      <c r="D115" t="str">
        <f t="shared" si="1"/>
        <v>🌱   JACARANDA MIMOSIFOLIA.
📏   150-180 cm. E. 4 lts
💰   17.705
📏   180-210 cm. E. 10 lts
💰   44.000
📏   180-210 cm. E. 15 lts
💰   96.570
📏   210-250 cm . E. 20 lts
💰   99.000</v>
      </c>
    </row>
    <row r="116" spans="1:4" ht="162" customHeight="1" x14ac:dyDescent="0.25">
      <c r="A116" t="str">
        <f>TRIM(MADRE!A328)</f>
        <v>Jazmín amarillo (Jasminum mezny).</v>
      </c>
      <c r="B116" s="29" t="str">
        <f>"🌱   "&amp;UPPER(TRIM(MADRE!A328))&amp;CHAR(10)&amp;CHAR(10)&amp;"📏   "&amp;TRIM(MADRE!A329)&amp;CHAR(10)&amp;CHAR(10)&amp;"💰   "&amp;IF(MADRE!D329="","",IF(MADRE!D329&lt;1000,TEXT(MADRE!D329,"0"),IF(MADRE!D329&lt;1000000,LEFT(TEXT(MADRE!D329,"0"),LEN(TEXT(MADRE!D329,"0"))-3)&amp;"."&amp;RIGHT(TEXT(MADRE!D329,"0"),3),LEFT(TEXT(MADRE!D329,"0"),LEN(TEXT(MADRE!D329,"0"))-6)&amp;"."&amp;MID(TEXT(MADRE!D329,"0"),LEN(TEXT(MADRE!D329,"0"))-5,3)&amp;"."&amp;RIGHT(TEXT(MADRE!D329,"0"),3))))</f>
        <v>🌱   JAZMÍN AMARILLO (JASMINUM MEZNY).
📏   100-120cm E. 4 lts
💰   12.232</v>
      </c>
      <c r="D116" t="str">
        <f t="shared" si="1"/>
        <v>🌱   JAZMÍN AMARILLO (JASMINUM MEZNY).
📏   100-120cm E. 4 lts
💰   12.232</v>
      </c>
    </row>
    <row r="117" spans="1:4" ht="154.5" customHeight="1" x14ac:dyDescent="0.25">
      <c r="A117" t="str">
        <f>TRIM(MADRE!A333)</f>
        <v>Jazmín chino (Jasminum polianthus).</v>
      </c>
      <c r="B117" s="29" t="str">
        <f>"🌱   "&amp;UPPER(TRIM(MADRE!A333))&amp;CHAR(10)&amp;CHAR(10)&amp;"📏   "&amp;TRIM(MADRE!A334)&amp;CHAR(10)&amp;CHAR(10)&amp;"💰   "&amp;IF(MADRE!D334="","",IF(MADRE!D334&lt;1000,TEXT(MADRE!D334,"0"),IF(MADRE!D334&lt;1000000,LEFT(TEXT(MADRE!D334,"0"),LEN(TEXT(MADRE!D334,"0"))-3)&amp;"."&amp;RIGHT(TEXT(MADRE!D334,"0"),3),LEFT(TEXT(MADRE!D334,"0"),LEN(TEXT(MADRE!D334,"0"))-6)&amp;"."&amp;MID(TEXT(MADRE!D334,"0"),LEN(TEXT(MADRE!D334,"0"))-5,3)&amp;"."&amp;RIGHT(TEXT(MADRE!D334,"0"),3))))&amp;CHAR(10)&amp;CHAR(10)&amp;"📏   "&amp;TRIM(MADRE!A335)&amp;CHAR(10)&amp;CHAR(10)&amp;"💰   "&amp;IF(MADRE!D335="","",IF(MADRE!D335&lt;1000,TEXT(MADRE!D335,"0"),IF(MADRE!D335&lt;1000000,LEFT(TEXT(MADRE!D335,"0"),LEN(TEXT(MADRE!D335,"0"))-3)&amp;"."&amp;RIGHT(TEXT(MADRE!D335,"0"),3),LEFT(TEXT(MADRE!D335,"0"),LEN(TEXT(MADRE!D335,"0"))-6)&amp;"."&amp;MID(TEXT(MADRE!D335,"0"),LEN(TEXT(MADRE!D335,"0"))-5,3)&amp;"."&amp;RIGHT(TEXT(MADRE!D335,"0"),3))))&amp;CHAR(10)&amp;CHAR(10)&amp;"📏   "&amp;TRIM(MADRE!A336)&amp;CHAR(10)&amp;CHAR(10)&amp;"💰   "&amp;IF(MADRE!D336="","",IF(MADRE!D336&lt;1000,TEXT(MADRE!D336,"0"),IF(MADRE!D336&lt;1000000,LEFT(TEXT(MADRE!D336,"0"),LEN(TEXT(MADRE!D336,"0"))-3)&amp;"."&amp;RIGHT(TEXT(MADRE!D336,"0"),3),LEFT(TEXT(MADRE!D336,"0"),LEN(TEXT(MADRE!D336,"0"))-6)&amp;"."&amp;MID(TEXT(MADRE!D336,"0"),LEN(TEXT(MADRE!D336,"0"))-5,3)&amp;"."&amp;RIGHT(TEXT(MADRE!D336,"0"),3))))</f>
        <v>🌱   JAZMÍN CHINO (JASMINUM POLIANTHUS).
📏   100-120cm. E. 4 lts
💰   12.232
📏   150-180 cm. E. 10 lts
💰   28.000
📏   OFERTA X 10LTS COMPRANDO 10 UNIDADES O MAS
💰   27.000</v>
      </c>
      <c r="D117" t="str">
        <f t="shared" si="1"/>
        <v>🌱   JAZMÍN CHINO (JASMINUM POLIANTHUS).
📏   100-120cm. E. 4 lts
💰   12.232
📏   150-180 cm. E. 10 lts
💰   28.000
📏   OFERTA X 10LTS COMPRANDO 10 UNIDADES O MAS
💰   27.000</v>
      </c>
    </row>
    <row r="118" spans="1:4" ht="289.5" customHeight="1" x14ac:dyDescent="0.25">
      <c r="A118" t="str">
        <f>TRIM(MADRE!A337)</f>
        <v>Jazmín de leche (Trachelospermun jazminoides).</v>
      </c>
      <c r="B118" s="29" t="str">
        <f>"🌱   "&amp;UPPER(TRIM(MADRE!A337))&amp;CHAR(10)&amp;CHAR(10)&amp;"📏   "&amp;TRIM(MADRE!A338)&amp;CHAR(10)&amp;CHAR(10)&amp;"💰   "&amp;IF(MADRE!D338="","",IF(MADRE!D338&lt;1000,TEXT(MADRE!D338,"0"),IF(MADRE!D338&lt;1000000,LEFT(TEXT(MADRE!D338,"0"),LEN(TEXT(MADRE!D338,"0"))-3)&amp;"."&amp;RIGHT(TEXT(MADRE!D338,"0"),3),LEFT(TEXT(MADRE!D338,"0"),LEN(TEXT(MADRE!D338,"0"))-6)&amp;"."&amp;MID(TEXT(MADRE!D338,"0"),LEN(TEXT(MADRE!D338,"0"))-5,3)&amp;"."&amp;RIGHT(TEXT(MADRE!D338,"0"),3))))&amp;CHAR(10)&amp;CHAR(10)&amp;"📏   "&amp;TRIM(MADRE!A339)&amp;CHAR(10)&amp;CHAR(10)&amp;"💰   "&amp;IF(MADRE!D339="","",IF(MADRE!D339&lt;1000,TEXT(MADRE!D339,"0"),IF(MADRE!D339&lt;1000000,LEFT(TEXT(MADRE!D339,"0"),LEN(TEXT(MADRE!D339,"0"))-3)&amp;"."&amp;RIGHT(TEXT(MADRE!D339,"0"),3),LEFT(TEXT(MADRE!D339,"0"),LEN(TEXT(MADRE!D339,"0"))-6)&amp;"."&amp;MID(TEXT(MADRE!D339,"0"),LEN(TEXT(MADRE!D339,"0"))-5,3)&amp;"."&amp;RIGHT(TEXT(MADRE!D339,"0"),3))))&amp;CHAR(10)&amp;CHAR(10)&amp;"📏   "&amp;TRIM(MADRE!A340)&amp;CHAR(10)&amp;CHAR(10)&amp;"💰   "&amp;IF(MADRE!D340="","",IF(MADRE!D340&lt;1000,TEXT(MADRE!D340,"0"),IF(MADRE!D340&lt;1000000,LEFT(TEXT(MADRE!D340,"0"),LEN(TEXT(MADRE!D340,"0"))-3)&amp;"."&amp;RIGHT(TEXT(MADRE!D340,"0"),3),LEFT(TEXT(MADRE!D340,"0"),LEN(TEXT(MADRE!D340,"0"))-6)&amp;"."&amp;MID(TEXT(MADRE!D340,"0"),LEN(TEXT(MADRE!D340,"0"))-5,3)&amp;"."&amp;RIGHT(TEXT(MADRE!D340,"0"),3))))&amp;CHAR(10)&amp;CHAR(10)&amp;"📏   "&amp;TRIM(MADRE!A341)&amp;CHAR(10)&amp;CHAR(10)&amp;"💰   "&amp;IF(MADRE!D341="","",IF(MADRE!D341&lt;1000,TEXT(MADRE!D341,"0"),IF(MADRE!D341&lt;1000000,LEFT(TEXT(MADRE!D341,"0"),LEN(TEXT(MADRE!D341,"0"))-3)&amp;"."&amp;RIGHT(TEXT(MADRE!D341,"0"),3),LEFT(TEXT(MADRE!D341,"0"),LEN(TEXT(MADRE!D341,"0"))-6)&amp;"."&amp;MID(TEXT(MADRE!D341,"0"),LEN(TEXT(MADRE!D341,"0"))-5,3)&amp;"."&amp;RIGHT(TEXT(MADRE!D341,"0"),3))))</f>
        <v>🌱   JAZMÍN DE LECHE (TRACHELOSPERMUN JAZMINOIDES).
📏   E. 4 lts 100cm
💰   12.232
📏   OFERTA E. 4 lts 100cm COMPRANDO 10 UNIDADES O MAS
💰   11.500
📏   150-180 cm altura E. 10 lts
💰   28.000
📏   OFERTA E.10 lts 150-180cm cm COMPRANDO 10 UNIDADES O MAS
💰   27.000</v>
      </c>
      <c r="D118" t="str">
        <f t="shared" si="1"/>
        <v>🌱   JAZMÍN DE LECHE (TRACHELOSPERMUN JAZMINOIDES).
📏   E. 4 lts 100cm
💰   12.232
📏   OFERTA E. 4 lts 100cm COMPRANDO 10 UNIDADES O MAS
💰   11.500
📏   150-180 cm altura E. 10 lts
💰   28.000
📏   OFERTA E.10 lts 150-180cm cm COMPRANDO 10 UNIDADES O MAS
💰   27.000</v>
      </c>
    </row>
    <row r="119" spans="1:4" ht="81.75" customHeight="1" x14ac:dyDescent="0.25">
      <c r="A119" t="str">
        <f>TRIM(MADRE!A343)</f>
        <v>. Inj. E. 4 lts 40cm</v>
      </c>
      <c r="B119" s="29" t="str">
        <f>"🌱   "&amp;UPPER(TRIM(MADRE!A343))&amp;CHAR(10)&amp;CHAR(10)&amp;"📏   "&amp;TRIM(MADRE!A344)&amp;CHAR(10)&amp;CHAR(10)&amp;"💰   "&amp;IF(MADRE!D344="","",IF(MADRE!D344&lt;1000,TEXT(MADRE!D344,"0"),IF(MADRE!D344&lt;1000000,LEFT(TEXT(MADRE!D344,"0"),LEN(TEXT(MADRE!D344,"0"))-3)&amp;"."&amp;RIGHT(TEXT(MADRE!D344,"0"),3),LEFT(TEXT(MADRE!D344,"0"),LEN(TEXT(MADRE!D344,"0"))-6)&amp;"."&amp;MID(TEXT(MADRE!D344,"0"),LEN(TEXT(MADRE!D344,"0"))-5,3)&amp;"."&amp;RIGHT(TEXT(MADRE!D344,"0"),3))))</f>
        <v>🌱   . INJ. E. 4 LTS 40CM
📏   Inj. E. 10 lts 60cm
💰   40.000</v>
      </c>
      <c r="D119" t="str">
        <f t="shared" si="1"/>
        <v>🌱   . INJ. E. 4 LTS 40CM
📏   Inj. E. 10 lts 60cm
💰   40.000</v>
      </c>
    </row>
    <row r="120" spans="1:4" ht="137.25" customHeight="1" x14ac:dyDescent="0.25">
      <c r="A120" t="str">
        <f>TRIM(MADRE!A345)</f>
        <v>Jazmín del cielo (Plubango capensis).</v>
      </c>
      <c r="B120" s="29" t="str">
        <f>"🌱   "&amp;UPPER(TRIM(MADRE!A345))&amp;CHAR(10)&amp;CHAR(10)&amp;"📏   "&amp;TRIM(MADRE!A346)&amp;CHAR(10)&amp;CHAR(10)&amp;"💰   "&amp;IF(MADRE!D346="","",IF(MADRE!D346&lt;1000,TEXT(MADRE!D346,"0"),IF(MADRE!D346&lt;1000000,LEFT(TEXT(MADRE!D346,"0"),LEN(TEXT(MADRE!D346,"0"))-3)&amp;"."&amp;RIGHT(TEXT(MADRE!D346,"0"),3),LEFT(TEXT(MADRE!D346,"0"),LEN(TEXT(MADRE!D346,"0"))-6)&amp;"."&amp;MID(TEXT(MADRE!D346,"0"),LEN(TEXT(MADRE!D346,"0"))-5,3)&amp;"."&amp;RIGHT(TEXT(MADRE!D346,"0"),3))))</f>
        <v>🌱   JAZMÍN DEL CIELO (PLUBANGO CAPENSIS).
📏   E. 4 lts blanco o celeste
💰   15.084</v>
      </c>
      <c r="D120" t="str">
        <f t="shared" si="1"/>
        <v>🌱   JAZMÍN DEL CIELO (PLUBANGO CAPENSIS).
📏   E. 4 lts blanco o celeste
💰   15.084</v>
      </c>
    </row>
    <row r="121" spans="1:4" ht="126.75" customHeight="1" x14ac:dyDescent="0.25">
      <c r="A121" t="str">
        <f>TRIM(MADRE!A347)</f>
        <v>Jazmín fortuney (Gardenia augusta fortuniana).</v>
      </c>
      <c r="B121" s="29" t="e">
        <f>"🌱   "&amp;UPPER(TRIM(MADRE!A347))&amp;CHAR(10)&amp;CHAR(10)&amp;"📏   "&amp;TRIM(MADRE!A348)&amp;CHAR(10)&amp;CHAR(10)&amp;"💰   "&amp;IF(MADRE!D348="","",IF(MADRE!D348&lt;1000,TEXT(MADRE!D348,"0"),IF(MADRE!D348&lt;1000000,LEFT(TEXT(MADRE!D348,"0"),LEN(TEXT(MADRE!D348,"0"))-3)&amp;"."&amp;RIGHT(TEXT(MADRE!D348,"0"),3),LEFT(TEXT(MADRE!D348,"0"),LEN(TEXT(MADRE!D348,"0"))-6)&amp;"."&amp;MID(TEXT(MADRE!D348,"0"),LEN(TEXT(MADRE!D348,"0"))-5,3)&amp;"."&amp;RIGHT(TEXT(MADRE!D348,"0"),3))))&amp;CHAR(10)&amp;CHAR(10)&amp;"📏   "&amp;TRIM(MADRE!A349)&amp;CHAR(10)&amp;CHAR(10)&amp;"💰   "&amp;IF(MADRE!D349="","",IF(MADRE!D349&lt;1000,TEXT(MADRE!D349,"0"),IF(MADRE!D349&lt;1000000,LEFT(TEXT(MADRE!D349,"0"),LEN(TEXT(MADRE!D349,"0"))-3)&amp;"."&amp;RIGHT(TEXT(MADRE!D349,"0"),3),LEFT(TEXT(MADRE!D349,"0"),LEN(TEXT(MADRE!D349,"0"))-6)&amp;"."&amp;MID(TEXT(MADRE!D349,"0"),LEN(TEXT(MADRE!D349,"0"))-5,3)&amp;"."&amp;RIGHT(TEXT(MADRE!D349,"0"),3))))&amp;CHAR(10)&amp;CHAR(10)&amp;"📏   "&amp;TRIM(MADRE!A350)&amp;CHAR(10)&amp;CHAR(10)&amp;"💰   "&amp;IF(MADRE!D350="","",IF(MADRE!D350&lt;1000,TEXT(MADRE!D350,"0"),IF(MADRE!D350&lt;1000000,LEFT(TEXT(MADRE!D350,"0"),LEN(TEXT(MADRE!D350,"0"))-3)&amp;"."&amp;RIGHT(TEXT(MADRE!D350,"0"),3),LEFT(TEXT(MADRE!D350,"0"),LEN(TEXT(MADRE!D350,"0"))-6)&amp;"."&amp;MID(TEXT(MADRE!D350,"0"),LEN(TEXT(MADRE!D350,"0"))-5,3)&amp;"."&amp;RIGHT(TEXT(MADRE!D350,"0"),3))))&amp;CHAR(10)&amp;CHAR(10)&amp;"📏   "&amp;TRIM(MADRE!A351)&amp;CHAR(10)&amp;CHAR(10)&amp;"💰   "&amp;IF(MADRE!D351="","",IF(MADRE!D351&lt;1000,TEXT(MADRE!D351,"0"),IF(MADRE!D351&lt;1000000,LEFT(TEXT(MADRE!D351,"0"),LEN(TEXT(MADRE!D351,"0"))-3)&amp;"."&amp;RIGHT(TEXT(MADRE!D351,"0"),3),LEFT(TEXT(MADRE!D351,"0"),LEN(TEXT(MADRE!D351,"0"))-6)&amp;"."&amp;MID(TEXT(MADRE!D351,"0"),LEN(TEXT(MADRE!D351,"0"))-5,3)&amp;"."&amp;RIGHT(TEXT(MADRE!D351,"0"),3))))&amp;CHAR(10)&amp;CHAR(10)&amp;"📏   "&amp;TRIM(MADRE!A352)&amp;CHAR(10)&amp;CHAR(10)&amp;"💰   "&amp;IF(MADRE!D352="","",IF(MADRE!D352&lt;1000,TEXT(MADRE!D352,"0"),IF(MADRE!D352&lt;1000000,LEFT(TEXT(MADRE!D352,"0"),LEN(TEXT(MADRE!D352,"0"))-3)&amp;"."&amp;RIGHT(TEXT(MADRE!D352,"0"),3),LEFT(TEXT(MADRE!D352,"0"),LEN(TEXT(MADRE!D352,"0"))-6)&amp;"."&amp;MID(TEXT(MADRE!D352,"0"),LEN(TEXT(MADRE!D352,"0"))-5,3)&amp;"."&amp;RIGHT(TEXT(MADRE!D352,"0"),3))))&amp;CHAR(10)&amp;CHAR(10)&amp;"📏   "&amp;TRIM(MADRE!A353)&amp;CHAR(10)&amp;CHAR(10)&amp;"💰   "&amp;IF(MADRE!D353="","",IF(MADRE!D353&lt;1000,TEXT(MADRE!D353,"0"),IF(MADRE!D353&lt;1000000,LEFT(TEXT(MADRE!D353,"0"),LEN(TEXT(MADRE!D353,"0"))-3)&amp;"."&amp;RIGHT(TEXT(MADRE!D353,"0"),3),LEFT(TEXT(MADRE!D353,"0"),LEN(TEXT(MADRE!D353,"0"))-6)&amp;"."&amp;MID(TEXT(MADRE!D353,"0"),LEN(TEXT(MADRE!D353,"0"))-5,3)&amp;"."&amp;RIGHT(TEXT(MADRE!D353,"0"),3))))</f>
        <v>#VALUE!</v>
      </c>
      <c r="D121" t="e">
        <f t="shared" si="1"/>
        <v>#VALUE!</v>
      </c>
    </row>
    <row r="122" spans="1:4" ht="222" customHeight="1" x14ac:dyDescent="0.25">
      <c r="A122" t="str">
        <f>TRIM(MADRE!A354)</f>
        <v>Kiri. (Paulownia tomentosa)</v>
      </c>
      <c r="B122" s="29" t="str">
        <f>"🌱   "&amp;UPPER(TRIM(MADRE!A354))&amp;CHAR(10)&amp;CHAR(10)&amp;"📏   "&amp;TRIM(MADRE!A355)&amp;CHAR(10)&amp;CHAR(10)&amp;"💰   "&amp;IF(MADRE!D355="","",IF(MADRE!D355&lt;1000,TEXT(MADRE!D355,"0"),IF(MADRE!D355&lt;1000000,LEFT(TEXT(MADRE!D355,"0"),LEN(TEXT(MADRE!D355,"0"))-3)&amp;"."&amp;RIGHT(TEXT(MADRE!D355,"0"),3),LEFT(TEXT(MADRE!D355,"0"),LEN(TEXT(MADRE!D355,"0"))-6)&amp;"."&amp;MID(TEXT(MADRE!D355,"0"),LEN(TEXT(MADRE!D355,"0"))-5,3)&amp;"."&amp;RIGHT(TEXT(MADRE!D355,"0"),3))))&amp;CHAR(10)&amp;CHAR(10)&amp;"📏   "&amp;TRIM(MADRE!A356)&amp;CHAR(10)&amp;CHAR(10)&amp;"💰   "&amp;IF(MADRE!D356="","",IF(MADRE!D356&lt;1000,TEXT(MADRE!D356,"0"),IF(MADRE!D356&lt;1000000,LEFT(TEXT(MADRE!D356,"0"),LEN(TEXT(MADRE!D356,"0"))-3)&amp;"."&amp;RIGHT(TEXT(MADRE!D356,"0"),3),LEFT(TEXT(MADRE!D356,"0"),LEN(TEXT(MADRE!D356,"0"))-6)&amp;"."&amp;MID(TEXT(MADRE!D356,"0"),LEN(TEXT(MADRE!D356,"0"))-5,3)&amp;"."&amp;RIGHT(TEXT(MADRE!D356,"0"),3))))&amp;CHAR(10)&amp;CHAR(10)&amp;"📏   "&amp;TRIM(MADRE!A357)&amp;CHAR(10)&amp;CHAR(10)&amp;"💰   "&amp;IF(MADRE!D357="","",IF(MADRE!D357&lt;1000,TEXT(MADRE!D357,"0"),IF(MADRE!D357&lt;1000000,LEFT(TEXT(MADRE!D357,"0"),LEN(TEXT(MADRE!D357,"0"))-3)&amp;"."&amp;RIGHT(TEXT(MADRE!D357,"0"),3),LEFT(TEXT(MADRE!D357,"0"),LEN(TEXT(MADRE!D357,"0"))-6)&amp;"."&amp;MID(TEXT(MADRE!D357,"0"),LEN(TEXT(MADRE!D357,"0"))-5,3)&amp;"."&amp;RIGHT(TEXT(MADRE!D357,"0"),3))))</f>
        <v>🌱   KIRI. (PAULOWNIA TOMENTOSA)
📏   E. 4 lts. 80cm
💰   16.117
📏   E. 10 lts. 150-180cm
💰   32.190
📏   E. 15 lts 180-210cm
💰   40.293</v>
      </c>
      <c r="D122" t="str">
        <f t="shared" si="1"/>
        <v>🌱   KIRI. (PAULOWNIA TOMENTOSA)
📏   E. 4 lts. 80cm
💰   16.117
📏   E. 10 lts. 150-180cm
💰   32.190
📏   E. 15 lts 180-210cm
💰   40.293</v>
      </c>
    </row>
    <row r="123" spans="1:4" ht="157.5" customHeight="1" x14ac:dyDescent="0.25">
      <c r="A123" t="str">
        <f>TRIM(MADRE!A360)</f>
        <v>Lantana camara.</v>
      </c>
      <c r="B123" s="29" t="str">
        <f>"🌱   "&amp;UPPER(TRIM(MADRE!A360))&amp;CHAR(10)&amp;CHAR(10)&amp;"📏   "&amp;TRIM(MADRE!A361)&amp;CHAR(10)&amp;CHAR(10)&amp;"💰   "&amp;IF(MADRE!D361="","",IF(MADRE!D361&lt;1000,TEXT(MADRE!D361,"0"),IF(MADRE!D361&lt;1000000,LEFT(TEXT(MADRE!D361,"0"),LEN(TEXT(MADRE!D361,"0"))-3)&amp;"."&amp;RIGHT(TEXT(MADRE!D361,"0"),3),LEFT(TEXT(MADRE!D361,"0"),LEN(TEXT(MADRE!D361,"0"))-6)&amp;"."&amp;MID(TEXT(MADRE!D361,"0"),LEN(TEXT(MADRE!D361,"0"))-5,3)&amp;"."&amp;RIGHT(TEXT(MADRE!D361,"0"),3))))</f>
        <v>🌱   LANTANA CAMARA.
📏   E. 4 lts
💰   9.279</v>
      </c>
      <c r="D123" t="str">
        <f t="shared" si="1"/>
        <v>🌱   LANTANA CAMARA.
📏   E. 4 lts
💰   9.279</v>
      </c>
    </row>
    <row r="124" spans="1:4" ht="90" customHeight="1" x14ac:dyDescent="0.25">
      <c r="A124" t="str">
        <f>TRIM(MADRE!A362)</f>
        <v>Lantana montevidensis.</v>
      </c>
      <c r="B124" s="29" t="str">
        <f>"🌱   "&amp;UPPER(TRIM(MADRE!A362))&amp;CHAR(10)&amp;CHAR(10)&amp;"📏   "&amp;TRIM(MADRE!A363)&amp;CHAR(10)&amp;CHAR(10)&amp;"💰   "&amp;IF(MADRE!D363="","",IF(MADRE!D363&lt;1000,TEXT(MADRE!D363,"0"),IF(MADRE!D363&lt;1000000,LEFT(TEXT(MADRE!D363,"0"),LEN(TEXT(MADRE!D363,"0"))-3)&amp;"."&amp;RIGHT(TEXT(MADRE!D363,"0"),3),LEFT(TEXT(MADRE!D363,"0"),LEN(TEXT(MADRE!D363,"0"))-6)&amp;"."&amp;MID(TEXT(MADRE!D363,"0"),LEN(TEXT(MADRE!D363,"0"))-5,3)&amp;"."&amp;RIGHT(TEXT(MADRE!D363,"0"),3))))</f>
        <v>🌱   LANTANA MONTEVIDENSIS.
📏   E. 4 lts
💰   9.279</v>
      </c>
      <c r="D124" t="str">
        <f t="shared" si="1"/>
        <v>🌱   LANTANA MONTEVIDENSIS.
📏   E. 4 lts
💰   9.279</v>
      </c>
    </row>
    <row r="125" spans="1:4" ht="211.5" customHeight="1" x14ac:dyDescent="0.25">
      <c r="A125" t="str">
        <f>TRIM(MADRE!A364)</f>
        <v>Lapacho blanco (Tabebuia)</v>
      </c>
      <c r="B125" s="29" t="str">
        <f>"🌱   "&amp;UPPER(TRIM(MADRE!A364))&amp;CHAR(10)&amp;CHAR(10)&amp;"📏   "&amp;TRIM(MADRE!A365)&amp;CHAR(10)&amp;CHAR(10)&amp;"💰   "&amp;IF(MADRE!D365="","",IF(MADRE!D365&lt;1000,TEXT(MADRE!D365,"0"),IF(MADRE!D365&lt;1000000,LEFT(TEXT(MADRE!D365,"0"),LEN(TEXT(MADRE!D365,"0"))-3)&amp;"."&amp;RIGHT(TEXT(MADRE!D365,"0"),3),LEFT(TEXT(MADRE!D365,"0"),LEN(TEXT(MADRE!D365,"0"))-6)&amp;"."&amp;MID(TEXT(MADRE!D365,"0"),LEN(TEXT(MADRE!D365,"0"))-5,3)&amp;"."&amp;RIGHT(TEXT(MADRE!D365,"0"),3))))&amp;CHAR(10)&amp;CHAR(10)&amp;"📏   "&amp;TRIM(MADRE!A366)&amp;CHAR(10)&amp;CHAR(10)&amp;"💰   "&amp;IF(MADRE!D366="","",IF(MADRE!D366&lt;1000,TEXT(MADRE!D366,"0"),IF(MADRE!D366&lt;1000000,LEFT(TEXT(MADRE!D366,"0"),LEN(TEXT(MADRE!D366,"0"))-3)&amp;"."&amp;RIGHT(TEXT(MADRE!D366,"0"),3),LEFT(TEXT(MADRE!D366,"0"),LEN(TEXT(MADRE!D366,"0"))-6)&amp;"."&amp;MID(TEXT(MADRE!D366,"0"),LEN(TEXT(MADRE!D366,"0"))-5,3)&amp;"."&amp;RIGHT(TEXT(MADRE!D366,"0"),3))))</f>
        <v>🌱   LAPACHO BLANCO (TABEBUIA)
📏   E. 10 lts 100cm Injertado
💰   101.399
📏   E. 15 lts inj.
💰   144.855</v>
      </c>
      <c r="D125" t="str">
        <f t="shared" si="1"/>
        <v>🌱   LAPACHO BLANCO (TABEBUIA)
📏   E. 10 lts 100cm Injertado
💰   101.399
📏   E. 15 lts inj.
💰   144.855</v>
      </c>
    </row>
    <row r="126" spans="1:4" ht="88.5" customHeight="1" x14ac:dyDescent="0.25">
      <c r="A126" t="str">
        <f>TRIM(MADRE!A367)</f>
        <v>Lapacho amarillo (Tabebuia).</v>
      </c>
      <c r="B126" s="29" t="str">
        <f>"🌱   "&amp;UPPER(TRIM(MADRE!A367))&amp;CHAR(10)&amp;CHAR(10)&amp;"📏   "&amp;TRIM(MADRE!A368)&amp;CHAR(10)&amp;CHAR(10)&amp;"💰   "&amp;IF(MADRE!D368="","",IF(MADRE!D368&lt;1000,TEXT(MADRE!D368,"0"),IF(MADRE!D368&lt;1000000,LEFT(TEXT(MADRE!D368,"0"),LEN(TEXT(MADRE!D368,"0"))-3)&amp;"."&amp;RIGHT(TEXT(MADRE!D368,"0"),3),LEFT(TEXT(MADRE!D368,"0"),LEN(TEXT(MADRE!D368,"0"))-6)&amp;"."&amp;MID(TEXT(MADRE!D368,"0"),LEN(TEXT(MADRE!D368,"0"))-5,3)&amp;"."&amp;RIGHT(TEXT(MADRE!D368,"0"),3))))&amp;CHAR(10)&amp;CHAR(10)&amp;"📏   "&amp;TRIM(MADRE!A369)&amp;CHAR(10)&amp;CHAR(10)&amp;"💰   "&amp;IF(MADRE!D369="","",IF(MADRE!D369&lt;1000,TEXT(MADRE!D369,"0"),IF(MADRE!D369&lt;1000000,LEFT(TEXT(MADRE!D369,"0"),LEN(TEXT(MADRE!D369,"0"))-3)&amp;"."&amp;RIGHT(TEXT(MADRE!D369,"0"),3),LEFT(TEXT(MADRE!D369,"0"),LEN(TEXT(MADRE!D369,"0"))-6)&amp;"."&amp;MID(TEXT(MADRE!D369,"0"),LEN(TEXT(MADRE!D369,"0"))-5,3)&amp;"."&amp;RIGHT(TEXT(MADRE!D369,"0"),3))))&amp;CHAR(10)&amp;CHAR(10)&amp;"📏   "&amp;TRIM(MADRE!A370)&amp;CHAR(10)&amp;CHAR(10)&amp;"💰   "&amp;IF(MADRE!D370="","",IF(MADRE!D370&lt;1000,TEXT(MADRE!D370,"0"),IF(MADRE!D370&lt;1000000,LEFT(TEXT(MADRE!D370,"0"),LEN(TEXT(MADRE!D370,"0"))-3)&amp;"."&amp;RIGHT(TEXT(MADRE!D370,"0"),3),LEFT(TEXT(MADRE!D370,"0"),LEN(TEXT(MADRE!D370,"0"))-6)&amp;"."&amp;MID(TEXT(MADRE!D370,"0"),LEN(TEXT(MADRE!D370,"0"))-5,3)&amp;"."&amp;RIGHT(TEXT(MADRE!D370,"0"),3))))</f>
        <v>🌱   LAPACHO AMARILLO (TABEBUIA).
📏   E. 4 lts 60cm
💰   19.047
📏   E. 10 lts 150-180cm
💰   60.000
📏   E. 15 lts
💰   99.000</v>
      </c>
      <c r="D126" t="str">
        <f t="shared" si="1"/>
        <v>🌱   LAPACHO AMARILLO (TABEBUIA).
📏   E. 4 lts 60cm
💰   19.047
📏   E. 10 lts 150-180cm
💰   60.000
📏   E. 15 lts
💰   99.000</v>
      </c>
    </row>
    <row r="127" spans="1:4" ht="133.5" customHeight="1" x14ac:dyDescent="0.25">
      <c r="A127" t="str">
        <f>TRIM(MADRE!A371)</f>
        <v>Lapacho rosado (Tabebuia).</v>
      </c>
      <c r="B127" s="29" t="str">
        <f>"🌱   "&amp;UPPER(TRIM(MADRE!A371))&amp;CHAR(10)&amp;CHAR(10)&amp;"📏   "&amp;TRIM(MADRE!A372)&amp;CHAR(10)&amp;CHAR(10)&amp;"💰   "&amp;IF(MADRE!D372="","",IF(MADRE!D372&lt;1000,TEXT(MADRE!D372,"0"),IF(MADRE!D372&lt;1000000,LEFT(TEXT(MADRE!D372,"0"),LEN(TEXT(MADRE!D372,"0"))-3)&amp;"."&amp;RIGHT(TEXT(MADRE!D372,"0"),3),LEFT(TEXT(MADRE!D372,"0"),LEN(TEXT(MADRE!D372,"0"))-6)&amp;"."&amp;MID(TEXT(MADRE!D372,"0"),LEN(TEXT(MADRE!D372,"0"))-5,3)&amp;"."&amp;RIGHT(TEXT(MADRE!D372,"0"),3))))&amp;CHAR(10)&amp;CHAR(10)&amp;"📏   "&amp;TRIM(MADRE!A373)&amp;CHAR(10)&amp;CHAR(10)&amp;"💰   "&amp;IF(MADRE!D373="","",IF(MADRE!D373&lt;1000,TEXT(MADRE!D373,"0"),IF(MADRE!D373&lt;1000000,LEFT(TEXT(MADRE!D373,"0"),LEN(TEXT(MADRE!D373,"0"))-3)&amp;"."&amp;RIGHT(TEXT(MADRE!D373,"0"),3),LEFT(TEXT(MADRE!D373,"0"),LEN(TEXT(MADRE!D373,"0"))-6)&amp;"."&amp;MID(TEXT(MADRE!D373,"0"),LEN(TEXT(MADRE!D373,"0"))-5,3)&amp;"."&amp;RIGHT(TEXT(MADRE!D373,"0"),3))))&amp;CHAR(10)&amp;CHAR(10)&amp;"📏   "&amp;TRIM(MADRE!A374)&amp;CHAR(10)&amp;CHAR(10)&amp;"💰   "&amp;IF(MADRE!D374="","",IF(MADRE!D374&lt;1000,TEXT(MADRE!D374,"0"),IF(MADRE!D374&lt;1000000,LEFT(TEXT(MADRE!D374,"0"),LEN(TEXT(MADRE!D374,"0"))-3)&amp;"."&amp;RIGHT(TEXT(MADRE!D374,"0"),3),LEFT(TEXT(MADRE!D374,"0"),LEN(TEXT(MADRE!D374,"0"))-6)&amp;"."&amp;MID(TEXT(MADRE!D374,"0"),LEN(TEXT(MADRE!D374,"0"))-5,3)&amp;"."&amp;RIGHT(TEXT(MADRE!D374,"0"),3))))</f>
        <v>🌱   LAPACHO ROSADO (TABEBUIA).
📏   E. 10 lts 150-180cm
💰   39.000
📏   E. 10 lts 150-180cm x 5 UNIDADES OFERTA
💰   37.000
📏   E.. 15lts 220cm
💰   99.000</v>
      </c>
      <c r="D127" t="str">
        <f t="shared" si="1"/>
        <v>🌱   LAPACHO ROSADO (TABEBUIA).
📏   E. 10 lts 150-180cm
💰   39.000
📏   E. 10 lts 150-180cm x 5 UNIDADES OFERTA
💰   37.000
📏   E.. 15lts 220cm
💰   99.000</v>
      </c>
    </row>
    <row r="128" spans="1:4" ht="131.25" customHeight="1" x14ac:dyDescent="0.25">
      <c r="A128" t="str">
        <f>TRIM(MADRE!A375)</f>
        <v>Laurel comestible (Laurus nobilis).</v>
      </c>
      <c r="B128" s="29" t="str">
        <f>"🌱   "&amp;UPPER(TRIM(MADRE!A375))&amp;CHAR(10)&amp;CHAR(10)&amp;"📏   "&amp;TRIM(MADRE!A376)&amp;CHAR(10)&amp;CHAR(10)&amp;"💰   "&amp;IF(MADRE!D376="","",IF(MADRE!D376&lt;1000,TEXT(MADRE!D376,"0"),IF(MADRE!D376&lt;1000000,LEFT(TEXT(MADRE!D376,"0"),LEN(TEXT(MADRE!D376,"0"))-3)&amp;"."&amp;RIGHT(TEXT(MADRE!D376,"0"),3),LEFT(TEXT(MADRE!D376,"0"),LEN(TEXT(MADRE!D376,"0"))-6)&amp;"."&amp;MID(TEXT(MADRE!D376,"0"),LEN(TEXT(MADRE!D376,"0"))-5,3)&amp;"."&amp;RIGHT(TEXT(MADRE!D376,"0"),3))))&amp;CHAR(10)&amp;CHAR(10)&amp;"📏   "&amp;TRIM(MADRE!A377)&amp;CHAR(10)&amp;CHAR(10)&amp;"💰   "&amp;IF(MADRE!D377="","",IF(MADRE!D377&lt;1000,TEXT(MADRE!D377,"0"),IF(MADRE!D377&lt;1000000,LEFT(TEXT(MADRE!D377,"0"),LEN(TEXT(MADRE!D377,"0"))-3)&amp;"."&amp;RIGHT(TEXT(MADRE!D377,"0"),3),LEFT(TEXT(MADRE!D377,"0"),LEN(TEXT(MADRE!D377,"0"))-6)&amp;"."&amp;MID(TEXT(MADRE!D377,"0"),LEN(TEXT(MADRE!D377,"0"))-5,3)&amp;"."&amp;RIGHT(TEXT(MADRE!D377,"0"),3))))</f>
        <v>🌱   LAUREL COMESTIBLE (LAURUS NOBILIS).
📏   E. 4 lts
💰   12.232
📏   E. 10 lts
💰   27.000</v>
      </c>
      <c r="D128" t="str">
        <f t="shared" si="1"/>
        <v>🌱   LAUREL COMESTIBLE (LAURUS NOBILIS).
📏   E. 4 lts
💰   12.232
📏   E. 10 lts
💰   27.000</v>
      </c>
    </row>
    <row r="129" spans="1:4" ht="127.5" customHeight="1" x14ac:dyDescent="0.25">
      <c r="A129" t="str">
        <f>TRIM(MADRE!A378)</f>
        <v>Laurel del flor (Nerium oleander).</v>
      </c>
      <c r="B129" s="29" t="str">
        <f>"🌱   "&amp;UPPER(TRIM(MADRE!A378))&amp;CHAR(10)&amp;CHAR(10)&amp;"📏   "&amp;TRIM(MADRE!A379)&amp;CHAR(10)&amp;CHAR(10)&amp;"💰   "&amp;IF(MADRE!D379="","",IF(MADRE!D379&lt;1000,TEXT(MADRE!D379,"0"),IF(MADRE!D379&lt;1000000,LEFT(TEXT(MADRE!D379,"0"),LEN(TEXT(MADRE!D379,"0"))-3)&amp;"."&amp;RIGHT(TEXT(MADRE!D379,"0"),3),LEFT(TEXT(MADRE!D379,"0"),LEN(TEXT(MADRE!D379,"0"))-6)&amp;"."&amp;MID(TEXT(MADRE!D379,"0"),LEN(TEXT(MADRE!D379,"0"))-5,3)&amp;"."&amp;RIGHT(TEXT(MADRE!D379,"0"),3))))&amp;CHAR(10)&amp;CHAR(10)&amp;"📏   "&amp;TRIM(MADRE!A380)&amp;CHAR(10)&amp;CHAR(10)&amp;"💰   "&amp;IF(MADRE!D380="","",IF(MADRE!D380&lt;1000,TEXT(MADRE!D380,"0"),IF(MADRE!D380&lt;1000000,LEFT(TEXT(MADRE!D380,"0"),LEN(TEXT(MADRE!D380,"0"))-3)&amp;"."&amp;RIGHT(TEXT(MADRE!D380,"0"),3),LEFT(TEXT(MADRE!D380,"0"),LEN(TEXT(MADRE!D380,"0"))-6)&amp;"."&amp;MID(TEXT(MADRE!D380,"0"),LEN(TEXT(MADRE!D380,"0"))-5,3)&amp;"."&amp;RIGHT(TEXT(MADRE!D380,"0"),3))))&amp;CHAR(10)&amp;CHAR(10)&amp;"📏   "&amp;TRIM(MADRE!A381)&amp;CHAR(10)&amp;CHAR(10)&amp;"💰   "&amp;IF(MADRE!D381="","",IF(MADRE!D381&lt;1000,TEXT(MADRE!D381,"0"),IF(MADRE!D381&lt;1000000,LEFT(TEXT(MADRE!D381,"0"),LEN(TEXT(MADRE!D381,"0"))-3)&amp;"."&amp;RIGHT(TEXT(MADRE!D381,"0"),3),LEFT(TEXT(MADRE!D381,"0"),LEN(TEXT(MADRE!D381,"0"))-6)&amp;"."&amp;MID(TEXT(MADRE!D381,"0"),LEN(TEXT(MADRE!D381,"0"))-5,3)&amp;"."&amp;RIGHT(TEXT(MADRE!D381,"0"),3))))&amp;CHAR(10)&amp;CHAR(10)&amp;"📏   "&amp;TRIM(MADRE!A382)&amp;CHAR(10)&amp;CHAR(10)&amp;"💰   "&amp;IF(MADRE!D382="","",IF(MADRE!D382&lt;1000,TEXT(MADRE!D382,"0"),IF(MADRE!D382&lt;1000000,LEFT(TEXT(MADRE!D382,"0"),LEN(TEXT(MADRE!D382,"0"))-3)&amp;"."&amp;RIGHT(TEXT(MADRE!D382,"0"),3),LEFT(TEXT(MADRE!D382,"0"),LEN(TEXT(MADRE!D382,"0"))-6)&amp;"."&amp;MID(TEXT(MADRE!D382,"0"),LEN(TEXT(MADRE!D382,"0"))-5,3)&amp;"."&amp;RIGHT(TEXT(MADRE!D382,"0"),3))))&amp;CHAR(10)&amp;CHAR(10)&amp;"📏   "&amp;TRIM(MADRE!A383)&amp;CHAR(10)&amp;CHAR(10)&amp;"💰   "&amp;IF(MADRE!D383="","",IF(MADRE!D383&lt;1000,TEXT(MADRE!D383,"0"),IF(MADRE!D383&lt;1000000,LEFT(TEXT(MADRE!D383,"0"),LEN(TEXT(MADRE!D383,"0"))-3)&amp;"."&amp;RIGHT(TEXT(MADRE!D383,"0"),3),LEFT(TEXT(MADRE!D383,"0"),LEN(TEXT(MADRE!D383,"0"))-6)&amp;"."&amp;MID(TEXT(MADRE!D383,"0"),LEN(TEXT(MADRE!D383,"0"))-5,3)&amp;"."&amp;RIGHT(TEXT(MADRE!D383,"0"),3))))</f>
        <v>🌱   LAUREL DEL FLOR (NERIUM OLEANDER).
📏   E. 4 lts 70cm rosado, blanco y rojo
💰   12.232
📏   E. 10 lts 110cm rojo -blanco -rosado
💰   27.000
📏   E. 15 lts 130cm blanco y rosado
💰   36.500
📏   E. 20 lts 170cm rosado
💰   49.000
📏   E. 30 lts 180-210cm
💰   96.570</v>
      </c>
      <c r="D129" t="str">
        <f t="shared" si="1"/>
        <v>🌱   LAUREL DEL FLOR (NERIUM OLEANDER).
📏   E. 4 lts 70cm rosado, blanco y rojo
💰   12.232
📏   E. 10 lts 110cm rojo -blanco -rosado
💰   27.000
📏   E. 15 lts 130cm blanco y rosado
💰   36.500
📏   E. 20 lts 170cm rosado
💰   49.000
📏   E. 30 lts 180-210cm
💰   96.570</v>
      </c>
    </row>
    <row r="130" spans="1:4" ht="78.75" customHeight="1" x14ac:dyDescent="0.25">
      <c r="A130" t="str">
        <f>TRIM(MADRE!A384)</f>
        <v>Lavanda angustifolia (Lavanda spica) (Alhucema)</v>
      </c>
      <c r="B130" s="29" t="str">
        <f>"🌱   "&amp;UPPER(TRIM(MADRE!A384))&amp;CHAR(10)&amp;CHAR(10)&amp;"📏   "&amp;TRIM(MADRE!A385)&amp;CHAR(10)&amp;CHAR(10)&amp;"💰   "&amp;IF(MADRE!D385="","",IF(MADRE!D385&lt;1000,TEXT(MADRE!D385,"0"),IF(MADRE!D385&lt;1000000,LEFT(TEXT(MADRE!D385,"0"),LEN(TEXT(MADRE!D385,"0"))-3)&amp;"."&amp;RIGHT(TEXT(MADRE!D385,"0"),3),LEFT(TEXT(MADRE!D385,"0"),LEN(TEXT(MADRE!D385,"0"))-6)&amp;"."&amp;MID(TEXT(MADRE!D385,"0"),LEN(TEXT(MADRE!D385,"0"))-5,3)&amp;"."&amp;RIGHT(TEXT(MADRE!D385,"0"),3))))</f>
        <v>🌱   LAVANDA ANGUSTIFOLIA (LAVANDA SPICA) (ALHUCEMA)
📏   E. 10 lts
💰   27.000</v>
      </c>
      <c r="D130" t="str">
        <f t="shared" si="1"/>
        <v>🌱   LAVANDA ANGUSTIFOLIA (LAVANDA SPICA) (ALHUCEMA)
📏   E. 10 lts
💰   27.000</v>
      </c>
    </row>
    <row r="131" spans="1:4" ht="90" customHeight="1" x14ac:dyDescent="0.25">
      <c r="A131" t="str">
        <f>TRIM(MADRE!A386)</f>
        <v>Lavanda dentata.</v>
      </c>
      <c r="B131" s="29" t="str">
        <f>"🌱   "&amp;UPPER(TRIM(MADRE!A386))&amp;CHAR(10)&amp;CHAR(10)&amp;"📏   "&amp;TRIM(MADRE!A387)&amp;CHAR(10)&amp;CHAR(10)&amp;"💰   "&amp;IF(MADRE!D387="","",IF(MADRE!D387&lt;1000,TEXT(MADRE!D387,"0"),IF(MADRE!D387&lt;1000000,LEFT(TEXT(MADRE!D387,"0"),LEN(TEXT(MADRE!D387,"0"))-3)&amp;"."&amp;RIGHT(TEXT(MADRE!D387,"0"),3),LEFT(TEXT(MADRE!D387,"0"),LEN(TEXT(MADRE!D387,"0"))-6)&amp;"."&amp;MID(TEXT(MADRE!D387,"0"),LEN(TEXT(MADRE!D387,"0"))-5,3)&amp;"."&amp;RIGHT(TEXT(MADRE!D387,"0"),3))))&amp;CHAR(10)&amp;CHAR(10)&amp;"📏   "&amp;TRIM(MADRE!A388)&amp;CHAR(10)&amp;CHAR(10)&amp;"💰   "&amp;IF(MADRE!D388="","",IF(MADRE!D388&lt;1000,TEXT(MADRE!D388,"0"),IF(MADRE!D388&lt;1000000,LEFT(TEXT(MADRE!D388,"0"),LEN(TEXT(MADRE!D388,"0"))-3)&amp;"."&amp;RIGHT(TEXT(MADRE!D388,"0"),3),LEFT(TEXT(MADRE!D388,"0"),LEN(TEXT(MADRE!D388,"0"))-6)&amp;"."&amp;MID(TEXT(MADRE!D388,"0"),LEN(TEXT(MADRE!D388,"0"))-5,3)&amp;"."&amp;RIGHT(TEXT(MADRE!D388,"0"),3))))</f>
        <v>🌱   LAVANDA DENTATA.
📏   E. 4 lts
💰   8.900
📏   oferta comprando 10 unidades
💰   8.500</v>
      </c>
      <c r="D131" t="str">
        <f t="shared" si="1"/>
        <v>🌱   LAVANDA DENTATA.
📏   E. 4 lts
💰   8.900
📏   oferta comprando 10 unidades
💰   8.500</v>
      </c>
    </row>
    <row r="132" spans="1:4" ht="90" customHeight="1" x14ac:dyDescent="0.25">
      <c r="A132" t="str">
        <f>TRIM(MADRE!A389)</f>
        <v>Lengua de suegra (Dracena trifasciata) verde y aurea</v>
      </c>
      <c r="B132" s="29" t="str">
        <f>"🌱   "&amp;UPPER(TRIM(MADRE!A389))&amp;CHAR(10)&amp;CHAR(10)&amp;"📏   "&amp;TRIM(MADRE!A390)&amp;CHAR(10)&amp;CHAR(10)&amp;"💰   "&amp;IF(MADRE!D390="","",IF(MADRE!D390&lt;1000,TEXT(MADRE!D390,"0"),IF(MADRE!D390&lt;1000000,LEFT(TEXT(MADRE!D390,"0"),LEN(TEXT(MADRE!D390,"0"))-3)&amp;"."&amp;RIGHT(TEXT(MADRE!D390,"0"),3),LEFT(TEXT(MADRE!D390,"0"),LEN(TEXT(MADRE!D390,"0"))-6)&amp;"."&amp;MID(TEXT(MADRE!D390,"0"),LEN(TEXT(MADRE!D390,"0"))-5,3)&amp;"."&amp;RIGHT(TEXT(MADRE!D390,"0"),3))))&amp;CHAR(10)&amp;CHAR(10)&amp;"📏   "&amp;TRIM(MADRE!A391)&amp;CHAR(10)&amp;CHAR(10)&amp;"💰   "&amp;IF(MADRE!D391="","",IF(MADRE!D391&lt;1000,TEXT(MADRE!D391,"0"),IF(MADRE!D391&lt;1000000,LEFT(TEXT(MADRE!D391,"0"),LEN(TEXT(MADRE!D391,"0"))-3)&amp;"."&amp;RIGHT(TEXT(MADRE!D391,"0"),3),LEFT(TEXT(MADRE!D391,"0"),LEN(TEXT(MADRE!D391,"0"))-6)&amp;"."&amp;MID(TEXT(MADRE!D391,"0"),LEN(TEXT(MADRE!D391,"0"))-5,3)&amp;"."&amp;RIGHT(TEXT(MADRE!D391,"0"),3))))&amp;CHAR(10)&amp;CHAR(10)&amp;"📏   "&amp;TRIM(MADRE!A392)&amp;CHAR(10)&amp;CHAR(10)&amp;"💰   "&amp;IF(MADRE!D392="","",IF(MADRE!D392&lt;1000,TEXT(MADRE!D392,"0"),IF(MADRE!D392&lt;1000000,LEFT(TEXT(MADRE!D392,"0"),LEN(TEXT(MADRE!D392,"0"))-3)&amp;"."&amp;RIGHT(TEXT(MADRE!D392,"0"),3),LEFT(TEXT(MADRE!D392,"0"),LEN(TEXT(MADRE!D392,"0"))-6)&amp;"."&amp;MID(TEXT(MADRE!D392,"0"),LEN(TEXT(MADRE!D392,"0"))-5,3)&amp;"."&amp;RIGHT(TEXT(MADRE!D392,"0"),3))))&amp;CHAR(10)&amp;CHAR(10)&amp;"📏   "&amp;TRIM(MADRE!A393)&amp;CHAR(10)&amp;CHAR(10)&amp;"💰   "&amp;IF(MADRE!D393="","",IF(MADRE!D393&lt;1000,TEXT(MADRE!D393,"0"),IF(MADRE!D393&lt;1000000,LEFT(TEXT(MADRE!D393,"0"),LEN(TEXT(MADRE!D393,"0"))-3)&amp;"."&amp;RIGHT(TEXT(MADRE!D393,"0"),3),LEFT(TEXT(MADRE!D393,"0"),LEN(TEXT(MADRE!D393,"0"))-6)&amp;"."&amp;MID(TEXT(MADRE!D393,"0"),LEN(TEXT(MADRE!D393,"0"))-5,3)&amp;"."&amp;RIGHT(TEXT(MADRE!D393,"0"),3))))&amp;CHAR(10)&amp;CHAR(10)&amp;"📏   "&amp;TRIM(MADRE!A394)&amp;CHAR(10)&amp;CHAR(10)&amp;"💰   "&amp;IF(MADRE!D394="","",IF(MADRE!D394&lt;1000,TEXT(MADRE!D394,"0"),IF(MADRE!D394&lt;1000000,LEFT(TEXT(MADRE!D394,"0"),LEN(TEXT(MADRE!D394,"0"))-3)&amp;"."&amp;RIGHT(TEXT(MADRE!D394,"0"),3),LEFT(TEXT(MADRE!D394,"0"),LEN(TEXT(MADRE!D394,"0"))-6)&amp;"."&amp;MID(TEXT(MADRE!D394,"0"),LEN(TEXT(MADRE!D394,"0"))-5,3)&amp;"."&amp;RIGHT(TEXT(MADRE!D394,"0"),3))))&amp;CHAR(10)&amp;CHAR(10)&amp;"📏   "&amp;TRIM(MADRE!A395)&amp;CHAR(10)&amp;CHAR(10)&amp;"💰   "&amp;IF(MADRE!D395="","",IF(MADRE!D395&lt;1000,TEXT(MADRE!D395,"0"),IF(MADRE!D395&lt;1000000,LEFT(TEXT(MADRE!D395,"0"),LEN(TEXT(MADRE!D395,"0"))-3)&amp;"."&amp;RIGHT(TEXT(MADRE!D395,"0"),3),LEFT(TEXT(MADRE!D395,"0"),LEN(TEXT(MADRE!D395,"0"))-6)&amp;"."&amp;MID(TEXT(MADRE!D395,"0"),LEN(TEXT(MADRE!D395,"0"))-5,3)&amp;"."&amp;RIGHT(TEXT(MADRE!D395,"0"),3))))</f>
        <v>🌱   LENGUA DE SUEGRA (DRACENA TRIFASCIATA) VERDE Y AUREA
📏   E. 4 lts
💰   12.232
📏   oferta comprando 10 unidades
💰   11.500
📏   Ligustro Aurea
💰   0
📏   Inj. a 200 cm. con copa, 6-8 cm de circunsferencia de tronco 15 lts.
💰   54.900
📏   Inj. a 200 cm. con copa, 8-10 cm. E. 20 lts.
💰   73.260
📏   Inj. a 200 cm. con copa, 10-12 cm. E. 30 lts.
💰   109.890</v>
      </c>
      <c r="D132" t="str">
        <f t="shared" si="1"/>
        <v>🌱   LENGUA DE SUEGRA (DRACENA TRIFASCIATA) VERDE Y AUREA
📏   E. 4 lts
💰   12.232
📏   oferta comprando 10 unidades
💰   11.500
📏   Ligustro Aurea
💰   0
📏   Inj. a 200 cm. con copa, 6-8 cm de circunsferencia de tronco 15 lts.
💰   54.900
📏   Inj. a 200 cm. con copa, 8-10 cm. E. 20 lts.
💰   73.260
📏   Inj. a 200 cm. con copa, 10-12 cm. E. 30 lts.
💰   109.890</v>
      </c>
    </row>
    <row r="133" spans="1:4" ht="90" customHeight="1" x14ac:dyDescent="0.25">
      <c r="A133" t="str">
        <f>TRIM(MADRE!A396)</f>
        <v>Ligustro verde (Ligustrum lucidum).</v>
      </c>
      <c r="B133" s="29" t="str">
        <f>"🌱   "&amp;UPPER(TRIM(MADRE!A396))&amp;CHAR(10)&amp;CHAR(10)&amp;"📏   "&amp;TRIM(MADRE!A397)&amp;CHAR(10)&amp;CHAR(10)&amp;"💰   "&amp;IF(MADRE!D397="","",IF(MADRE!D397&lt;1000,TEXT(MADRE!D397,"0"),IF(MADRE!D397&lt;1000000,LEFT(TEXT(MADRE!D397,"0"),LEN(TEXT(MADRE!D397,"0"))-3)&amp;"."&amp;RIGHT(TEXT(MADRE!D397,"0"),3),LEFT(TEXT(MADRE!D397,"0"),LEN(TEXT(MADRE!D397,"0"))-6)&amp;"."&amp;MID(TEXT(MADRE!D397,"0"),LEN(TEXT(MADRE!D397,"0"))-5,3)&amp;"."&amp;RIGHT(TEXT(MADRE!D397,"0"),3))))&amp;CHAR(10)&amp;CHAR(10)&amp;"📏   "&amp;TRIM(MADRE!A398)&amp;CHAR(10)&amp;CHAR(10)&amp;"💰   "&amp;IF(MADRE!D398="","",IF(MADRE!D398&lt;1000,TEXT(MADRE!D398,"0"),IF(MADRE!D398&lt;1000000,LEFT(TEXT(MADRE!D398,"0"),LEN(TEXT(MADRE!D398,"0"))-3)&amp;"."&amp;RIGHT(TEXT(MADRE!D398,"0"),3),LEFT(TEXT(MADRE!D398,"0"),LEN(TEXT(MADRE!D398,"0"))-6)&amp;"."&amp;MID(TEXT(MADRE!D398,"0"),LEN(TEXT(MADRE!D398,"0"))-5,3)&amp;"."&amp;RIGHT(TEXT(MADRE!D398,"0"),3))))</f>
        <v>🌱   LIGUSTRO VERDE (LIGUSTRUM LUCIDUM).
📏   con copa, 6-8 cm. E. 10 lts
💰   24.420
📏   con copa, 8-10 cm. E. 15 lts
💰   51.282</v>
      </c>
      <c r="D133" t="str">
        <f t="shared" si="1"/>
        <v>🌱   LIGUSTRO VERDE (LIGUSTRUM LUCIDUM).
📏   con copa, 6-8 cm. E. 10 lts
💰   24.420
📏   con copa, 8-10 cm. E. 15 lts
💰   51.282</v>
      </c>
    </row>
    <row r="134" spans="1:4" ht="126" customHeight="1" x14ac:dyDescent="0.25">
      <c r="A134" t="str">
        <f>TRIM(MADRE!A399)</f>
        <v>Lila (syringa Vulgaris)</v>
      </c>
      <c r="B134" s="29" t="str">
        <f>"🌱   "&amp;UPPER(TRIM(MADRE!A399))&amp;CHAR(10)&amp;CHAR(10)&amp;"📏   "&amp;TRIM(MADRE!A400)&amp;CHAR(10)&amp;CHAR(10)&amp;"💰   "&amp;IF(MADRE!D400="","",IF(MADRE!D400&lt;1000,TEXT(MADRE!D400,"0"),IF(MADRE!D400&lt;1000000,LEFT(TEXT(MADRE!D400,"0"),LEN(TEXT(MADRE!D400,"0"))-3)&amp;"."&amp;RIGHT(TEXT(MADRE!D400,"0"),3),LEFT(TEXT(MADRE!D400,"0"),LEN(TEXT(MADRE!D400,"0"))-6)&amp;"."&amp;MID(TEXT(MADRE!D400,"0"),LEN(TEXT(MADRE!D400,"0"))-5,3)&amp;"."&amp;RIGHT(TEXT(MADRE!D400,"0"),3))))&amp;CHAR(10)&amp;CHAR(10)&amp;"📏   "&amp;TRIM(MADRE!A401)&amp;CHAR(10)&amp;CHAR(10)&amp;"💰   "&amp;IF(MADRE!D401="","",IF(MADRE!D401&lt;1000,TEXT(MADRE!D401,"0"),IF(MADRE!D401&lt;1000000,LEFT(TEXT(MADRE!D401,"0"),LEN(TEXT(MADRE!D401,"0"))-3)&amp;"."&amp;RIGHT(TEXT(MADRE!D401,"0"),3),LEFT(TEXT(MADRE!D401,"0"),LEN(TEXT(MADRE!D401,"0"))-6)&amp;"."&amp;MID(TEXT(MADRE!D401,"0"),LEN(TEXT(MADRE!D401,"0"))-5,3)&amp;"."&amp;RIGHT(TEXT(MADRE!D401,"0"),3))))</f>
        <v>🌱   LILA (SYRINGA VULGARIS)
📏   con copa E.. 15 lts
💰   40.293
📏   con copa E.. 20 lts
💰   54.945</v>
      </c>
      <c r="D134" t="str">
        <f t="shared" si="1"/>
        <v>🌱   LILA (SYRINGA VULGARIS)
📏   con copa E.. 15 lts
💰   40.293
📏   con copa E.. 20 lts
💰   54.945</v>
      </c>
    </row>
    <row r="135" spans="1:4" ht="186" customHeight="1" x14ac:dyDescent="0.25">
      <c r="A135" t="str">
        <f>TRIM(MADRE!A402)</f>
        <v>Liquidambar styraciflua</v>
      </c>
      <c r="B135" s="29" t="str">
        <f>"🌱   "&amp;UPPER(TRIM(MADRE!A402))&amp;CHAR(10)&amp;CHAR(10)&amp;"📏   "&amp;TRIM(MADRE!A403)&amp;CHAR(10)&amp;CHAR(10)&amp;"💰   "&amp;IF(MADRE!D403="","",IF(MADRE!D403&lt;1000,TEXT(MADRE!D403,"0"),IF(MADRE!D403&lt;1000000,LEFT(TEXT(MADRE!D403,"0"),LEN(TEXT(MADRE!D403,"0"))-3)&amp;"."&amp;RIGHT(TEXT(MADRE!D403,"0"),3),LEFT(TEXT(MADRE!D403,"0"),LEN(TEXT(MADRE!D403,"0"))-6)&amp;"."&amp;MID(TEXT(MADRE!D403,"0"),LEN(TEXT(MADRE!D403,"0"))-5,3)&amp;"."&amp;RIGHT(TEXT(MADRE!D403,"0"),3))))&amp;CHAR(10)&amp;CHAR(10)&amp;"📏   "&amp;TRIM(MADRE!A404)&amp;CHAR(10)&amp;CHAR(10)&amp;"💰   "&amp;IF(MADRE!D404="","",IF(MADRE!D404&lt;1000,TEXT(MADRE!D404,"0"),IF(MADRE!D404&lt;1000000,LEFT(TEXT(MADRE!D404,"0"),LEN(TEXT(MADRE!D404,"0"))-3)&amp;"."&amp;RIGHT(TEXT(MADRE!D404,"0"),3),LEFT(TEXT(MADRE!D404,"0"),LEN(TEXT(MADRE!D404,"0"))-6)&amp;"."&amp;MID(TEXT(MADRE!D404,"0"),LEN(TEXT(MADRE!D404,"0"))-5,3)&amp;"."&amp;RIGHT(TEXT(MADRE!D404,"0"),3))))&amp;CHAR(10)&amp;CHAR(10)&amp;"📏   "&amp;TRIM(MADRE!A405)&amp;CHAR(10)&amp;CHAR(10)&amp;"💰   "&amp;IF(MADRE!D405="","",IF(MADRE!D405&lt;1000,TEXT(MADRE!D405,"0"),IF(MADRE!D405&lt;1000000,LEFT(TEXT(MADRE!D405,"0"),LEN(TEXT(MADRE!D405,"0"))-3)&amp;"."&amp;RIGHT(TEXT(MADRE!D405,"0"),3),LEFT(TEXT(MADRE!D405,"0"),LEN(TEXT(MADRE!D405,"0"))-6)&amp;"."&amp;MID(TEXT(MADRE!D405,"0"),LEN(TEXT(MADRE!D405,"0"))-5,3)&amp;"."&amp;RIGHT(TEXT(MADRE!D405,"0"),3))))&amp;CHAR(10)&amp;CHAR(10)&amp;"📏   "&amp;TRIM(MADRE!A406)&amp;CHAR(10)&amp;CHAR(10)&amp;"💰   "&amp;IF(MADRE!D406="","",IF(MADRE!D406&lt;1000,TEXT(MADRE!D406,"0"),IF(MADRE!D406&lt;1000000,LEFT(TEXT(MADRE!D406,"0"),LEN(TEXT(MADRE!D406,"0"))-3)&amp;"."&amp;RIGHT(TEXT(MADRE!D406,"0"),3),LEFT(TEXT(MADRE!D406,"0"),LEN(TEXT(MADRE!D406,"0"))-6)&amp;"."&amp;MID(TEXT(MADRE!D406,"0"),LEN(TEXT(MADRE!D406,"0"))-5,3)&amp;"."&amp;RIGHT(TEXT(MADRE!D406,"0"),3))))</f>
        <v>🌱   LIQUIDAMBAR STYRACIFLUA
📏   120-150cm alt
💰   78.000
📏   150-180 cm alt
💰   99.000
📏   180-210cm
💰   173.000
📏   210-250cm
💰   245.000</v>
      </c>
      <c r="D135" t="str">
        <f t="shared" si="1"/>
        <v>🌱   LIQUIDAMBAR STYRACIFLUA
📏   120-150cm alt
💰   78.000
📏   150-180 cm alt
💰   99.000
📏   180-210cm
💰   173.000
📏   210-250cm
💰   245.000</v>
      </c>
    </row>
    <row r="136" spans="1:4" ht="144.75" customHeight="1" x14ac:dyDescent="0.25">
      <c r="A136" t="str">
        <f>TRIM(MADRE!A407)</f>
        <v>Liriope muscardi, aureo y verde</v>
      </c>
      <c r="B136" s="29" t="str">
        <f>"🌱   "&amp;UPPER(TRIM(MADRE!A407))&amp;CHAR(10)&amp;CHAR(10)&amp;"📏   "&amp;TRIM(MADRE!A408)&amp;CHAR(10)&amp;CHAR(10)&amp;"💰   "&amp;IF(MADRE!D408="","",IF(MADRE!D408&lt;1000,TEXT(MADRE!D408,"0"),IF(MADRE!D408&lt;1000000,LEFT(TEXT(MADRE!D408,"0"),LEN(TEXT(MADRE!D408,"0"))-3)&amp;"."&amp;RIGHT(TEXT(MADRE!D408,"0"),3),LEFT(TEXT(MADRE!D408,"0"),LEN(TEXT(MADRE!D408,"0"))-6)&amp;"."&amp;MID(TEXT(MADRE!D408,"0"),LEN(TEXT(MADRE!D408,"0"))-5,3)&amp;"."&amp;RIGHT(TEXT(MADRE!D408,"0"),3))))</f>
        <v>🌱   LIRIOPE MUSCARDI, AUREO Y VERDE
📏   E. 4 lts
💰   9.900</v>
      </c>
      <c r="D136" t="str">
        <f t="shared" si="1"/>
        <v>🌱   LIRIOPE MUSCARDI, AUREO Y VERDE
📏   E. 4 lts
💰   9.900</v>
      </c>
    </row>
    <row r="137" spans="1:4" ht="90" customHeight="1" x14ac:dyDescent="0.25">
      <c r="A137" t="str">
        <f>TRIM(MADRE!A410)</f>
        <v>Madreselva rosada (Lonicera caprifolium belgicae ).</v>
      </c>
      <c r="B137" s="29" t="str">
        <f>"🌱   "&amp;UPPER(TRIM(MADRE!A410))&amp;CHAR(10)&amp;CHAR(10)&amp;"📏   "&amp;TRIM(MADRE!A411)&amp;CHAR(10)&amp;CHAR(10)&amp;"💰   "&amp;IF(MADRE!D411="","",IF(MADRE!D411&lt;1000,TEXT(MADRE!D411,"0"),IF(MADRE!D411&lt;1000000,LEFT(TEXT(MADRE!D411,"0"),LEN(TEXT(MADRE!D411,"0"))-3)&amp;"."&amp;RIGHT(TEXT(MADRE!D411,"0"),3),LEFT(TEXT(MADRE!D411,"0"),LEN(TEXT(MADRE!D411,"0"))-6)&amp;"."&amp;MID(TEXT(MADRE!D411,"0"),LEN(TEXT(MADRE!D411,"0"))-5,3)&amp;"."&amp;RIGHT(TEXT(MADRE!D411,"0"),3))))&amp;CHAR(10)&amp;CHAR(10)&amp;"📏   "&amp;TRIM(MADRE!A412)&amp;CHAR(10)&amp;CHAR(10)&amp;"💰   "&amp;IF(MADRE!D412="","",IF(MADRE!D412&lt;1000,TEXT(MADRE!D412,"0"),IF(MADRE!D412&lt;1000000,LEFT(TEXT(MADRE!D412,"0"),LEN(TEXT(MADRE!D412,"0"))-3)&amp;"."&amp;RIGHT(TEXT(MADRE!D412,"0"),3),LEFT(TEXT(MADRE!D412,"0"),LEN(TEXT(MADRE!D412,"0"))-6)&amp;"."&amp;MID(TEXT(MADRE!D412,"0"),LEN(TEXT(MADRE!D412,"0"))-5,3)&amp;"."&amp;RIGHT(TEXT(MADRE!D412,"0"),3))))</f>
        <v>🌱   MADRESELVA ROSADA (LONICERA CAPRIFOLIUM BELGICAE ).
📏   150-180 cm E. 10lts
💰   25.000
📏   OFERTA 10 UNIDADES E. 10LTS 150CM
💰   24.000</v>
      </c>
      <c r="D137" t="str">
        <f t="shared" si="1"/>
        <v>🌱   MADRESELVA ROSADA (LONICERA CAPRIFOLIUM BELGICAE ).
📏   150-180 cm E. 10lts
💰   25.000
📏   OFERTA 10 UNIDADES E. 10LTS 150CM
💰   24.000</v>
      </c>
    </row>
    <row r="138" spans="1:4" ht="165.75" customHeight="1" x14ac:dyDescent="0.25">
      <c r="A138" t="str">
        <f>TRIM(MADRE!A413)</f>
        <v>Magnolia grandiflora</v>
      </c>
      <c r="B138" s="29" t="str">
        <f>"🌱   "&amp;UPPER(TRIM(MADRE!A413))&amp;CHAR(10)&amp;CHAR(10)&amp;"📏   "&amp;TRIM(MADRE!A414)&amp;CHAR(10)&amp;CHAR(10)&amp;"💰   "&amp;IF(MADRE!D414="","",IF(MADRE!D414&lt;1000,TEXT(MADRE!D414,"0"),IF(MADRE!D414&lt;1000000,LEFT(TEXT(MADRE!D414,"0"),LEN(TEXT(MADRE!D414,"0"))-3)&amp;"."&amp;RIGHT(TEXT(MADRE!D414,"0"),3),LEFT(TEXT(MADRE!D414,"0"),LEN(TEXT(MADRE!D414,"0"))-6)&amp;"."&amp;MID(TEXT(MADRE!D414,"0"),LEN(TEXT(MADRE!D414,"0"))-5,3)&amp;"."&amp;RIGHT(TEXT(MADRE!D414,"0"),3))))&amp;CHAR(10)&amp;CHAR(10)&amp;"📏   "&amp;TRIM(MADRE!A415)&amp;CHAR(10)&amp;CHAR(10)&amp;"💰   "&amp;IF(MADRE!D415="","",IF(MADRE!D415&lt;1000,TEXT(MADRE!D415,"0"),IF(MADRE!D415&lt;1000000,LEFT(TEXT(MADRE!D415,"0"),LEN(TEXT(MADRE!D415,"0"))-3)&amp;"."&amp;RIGHT(TEXT(MADRE!D415,"0"),3),LEFT(TEXT(MADRE!D415,"0"),LEN(TEXT(MADRE!D415,"0"))-6)&amp;"."&amp;MID(TEXT(MADRE!D415,"0"),LEN(TEXT(MADRE!D415,"0"))-5,3)&amp;"."&amp;RIGHT(TEXT(MADRE!D415,"0"),3))))</f>
        <v>🌱   MAGNOLIA GRANDIFLORA
📏   E. 4 lts
💰   12.232
📏   E. 10lts
💰   27.000</v>
      </c>
      <c r="D138" t="str">
        <f t="shared" si="1"/>
        <v>🌱   MAGNOLIA GRANDIFLORA
📏   E. 4 lts
💰   12.232
📏   E. 10lts
💰   27.000</v>
      </c>
    </row>
    <row r="139" spans="1:4" ht="166.5" customHeight="1" x14ac:dyDescent="0.25">
      <c r="A139" t="str">
        <f>TRIM(MADRE!A416)</f>
        <v>Melaleuca</v>
      </c>
      <c r="B139" s="29" t="str">
        <f>"🌱   "&amp;UPPER(TRIM(MADRE!A416))&amp;CHAR(10)&amp;CHAR(10)&amp;"📏   "&amp;TRIM(MADRE!A417)&amp;CHAR(10)&amp;CHAR(10)&amp;"💰   "&amp;IF(MADRE!D417="","",IF(MADRE!D417&lt;1000,TEXT(MADRE!D417,"0"),IF(MADRE!D417&lt;1000000,LEFT(TEXT(MADRE!D417,"0"),LEN(TEXT(MADRE!D417,"0"))-3)&amp;"."&amp;RIGHT(TEXT(MADRE!D417,"0"),3),LEFT(TEXT(MADRE!D417,"0"),LEN(TEXT(MADRE!D417,"0"))-6)&amp;"."&amp;MID(TEXT(MADRE!D417,"0"),LEN(TEXT(MADRE!D417,"0"))-5,3)&amp;"."&amp;RIGHT(TEXT(MADRE!D417,"0"),3))))&amp;CHAR(10)&amp;CHAR(10)&amp;"📏   "&amp;TRIM(MADRE!A418)&amp;CHAR(10)&amp;CHAR(10)&amp;"💰   "&amp;IF(MADRE!D418="","",IF(MADRE!D418&lt;1000,TEXT(MADRE!D418,"0"),IF(MADRE!D418&lt;1000000,LEFT(TEXT(MADRE!D418,"0"),LEN(TEXT(MADRE!D418,"0"))-3)&amp;"."&amp;RIGHT(TEXT(MADRE!D418,"0"),3),LEFT(TEXT(MADRE!D418,"0"),LEN(TEXT(MADRE!D418,"0"))-6)&amp;"."&amp;MID(TEXT(MADRE!D418,"0"),LEN(TEXT(MADRE!D418,"0"))-5,3)&amp;"."&amp;RIGHT(TEXT(MADRE!D418,"0"),3))))</f>
        <v>🌱   MELALEUCA
📏   E. 10 lts 150cm
💰   27.000
📏   E. 20 lts 150-180cm
💰   49.000</v>
      </c>
      <c r="D139" t="str">
        <f t="shared" si="1"/>
        <v>🌱   MELALEUCA
📏   E. 10 lts 150cm
💰   27.000
📏   E. 20 lts 150-180cm
💰   49.000</v>
      </c>
    </row>
    <row r="140" spans="1:4" ht="138" customHeight="1" x14ac:dyDescent="0.25">
      <c r="A140" t="str">
        <f>TRIM(MADRE!A419)</f>
        <v>Miscanthus gracillium.</v>
      </c>
      <c r="B140" s="29" t="str">
        <f>"🌱   "&amp;UPPER(TRIM(MADRE!A419))&amp;CHAR(10)&amp;CHAR(10)&amp;"📏   "&amp;TRIM(MADRE!A420)&amp;CHAR(10)&amp;CHAR(10)&amp;"💰   "&amp;IF(MADRE!D420="","",IF(MADRE!D420&lt;1000,TEXT(MADRE!D420,"0"),IF(MADRE!D420&lt;1000000,LEFT(TEXT(MADRE!D420,"0"),LEN(TEXT(MADRE!D420,"0"))-3)&amp;"."&amp;RIGHT(TEXT(MADRE!D420,"0"),3),LEFT(TEXT(MADRE!D420,"0"),LEN(TEXT(MADRE!D420,"0"))-6)&amp;"."&amp;MID(TEXT(MADRE!D420,"0"),LEN(TEXT(MADRE!D420,"0"))-5,3)&amp;"."&amp;RIGHT(TEXT(MADRE!D420,"0"),3))))</f>
        <v>🌱   MISCANTHUS GRACILLIUM.
📏   E. 4 lts
💰   8.900</v>
      </c>
      <c r="D140" t="str">
        <f t="shared" si="1"/>
        <v>🌱   MISCANTHUS GRACILLIUM.
📏   E. 4 lts
💰   8.900</v>
      </c>
    </row>
    <row r="141" spans="1:4" ht="121.5" customHeight="1" x14ac:dyDescent="0.25">
      <c r="A141" t="str">
        <f>TRIM(MADRE!A421)</f>
        <v>Myoporum (transparente siempre verde).</v>
      </c>
      <c r="B141" s="29" t="str">
        <f>"🌱   "&amp;UPPER(TRIM(MADRE!A421))&amp;CHAR(10)&amp;CHAR(10)&amp;"📏   "&amp;TRIM(MADRE!A422)&amp;CHAR(10)&amp;CHAR(10)&amp;"💰   "&amp;IF(MADRE!D422="","",IF(MADRE!D422&lt;1000,TEXT(MADRE!D422,"0"),IF(MADRE!D422&lt;1000000,LEFT(TEXT(MADRE!D422,"0"),LEN(TEXT(MADRE!D422,"0"))-3)&amp;"."&amp;RIGHT(TEXT(MADRE!D422,"0"),3),LEFT(TEXT(MADRE!D422,"0"),LEN(TEXT(MADRE!D422,"0"))-6)&amp;"."&amp;MID(TEXT(MADRE!D422,"0"),LEN(TEXT(MADRE!D422,"0"))-5,3)&amp;"."&amp;RIGHT(TEXT(MADRE!D422,"0"),3))))</f>
        <v>🌱   MYOPORUM (TRANSPARENTE SIEMPRE VERDE).
📏   E. 4 lts 60cm
💰   12.232</v>
      </c>
      <c r="D141" t="str">
        <f t="shared" si="1"/>
        <v>🌱   MYOPORUM (TRANSPARENTE SIEMPRE VERDE).
📏   E. 4 lts 60cm
💰   12.232</v>
      </c>
    </row>
    <row r="142" spans="1:4" ht="145.5" customHeight="1" x14ac:dyDescent="0.25">
      <c r="A142" t="str">
        <f>TRIM(MADRE!A423)</f>
        <v>Miscanthus sinensis variegata.</v>
      </c>
      <c r="B142" s="29" t="str">
        <f>"🌱   "&amp;UPPER(TRIM(MADRE!A423))&amp;CHAR(10)&amp;CHAR(10)&amp;"📏   "&amp;TRIM(MADRE!A424)&amp;CHAR(10)&amp;CHAR(10)&amp;"💰   "&amp;IF(MADRE!D424="","",IF(MADRE!D424&lt;1000,TEXT(MADRE!D424,"0"),IF(MADRE!D424&lt;1000000,LEFT(TEXT(MADRE!D424,"0"),LEN(TEXT(MADRE!D424,"0"))-3)&amp;"."&amp;RIGHT(TEXT(MADRE!D424,"0"),3),LEFT(TEXT(MADRE!D424,"0"),LEN(TEXT(MADRE!D424,"0"))-6)&amp;"."&amp;MID(TEXT(MADRE!D424,"0"),LEN(TEXT(MADRE!D424,"0"))-5,3)&amp;"."&amp;RIGHT(TEXT(MADRE!D424,"0"),3))))</f>
        <v>🌱   MISCANTHUS SINENSIS VARIEGATA.
📏   E. 4 lts
💰   8.900</v>
      </c>
      <c r="D142" t="str">
        <f t="shared" si="1"/>
        <v>🌱   MISCANTHUS SINENSIS VARIEGATA.
📏   E. 4 lts
💰   8.900</v>
      </c>
    </row>
    <row r="143" spans="1:4" ht="218.25" customHeight="1" x14ac:dyDescent="0.25">
      <c r="A143" t="str">
        <f>TRIM(MADRE!A425)</f>
        <v>Monstera</v>
      </c>
      <c r="B143" s="29" t="str">
        <f>"🌱   "&amp;UPPER(TRIM(MADRE!A425))&amp;CHAR(10)&amp;CHAR(10)&amp;"📏   "&amp;TRIM(MADRE!A426)&amp;CHAR(10)&amp;CHAR(10)&amp;"💰   "&amp;IF(MADRE!D426="","",IF(MADRE!D426&lt;1000,TEXT(MADRE!D426,"0"),IF(MADRE!D426&lt;1000000,LEFT(TEXT(MADRE!D426,"0"),LEN(TEXT(MADRE!D426,"0"))-3)&amp;"."&amp;RIGHT(TEXT(MADRE!D426,"0"),3),LEFT(TEXT(MADRE!D426,"0"),LEN(TEXT(MADRE!D426,"0"))-6)&amp;"."&amp;MID(TEXT(MADRE!D426,"0"),LEN(TEXT(MADRE!D426,"0"))-5,3)&amp;"."&amp;RIGHT(TEXT(MADRE!D426,"0"),3))))</f>
        <v>🌱   MONSTERA
📏   E. 4lts
💰   27.000</v>
      </c>
      <c r="D143" t="str">
        <f t="shared" si="1"/>
        <v>🌱   MONSTERA
📏   E. 4lts
💰   27.000</v>
      </c>
    </row>
    <row r="144" spans="1:4" ht="171.75" customHeight="1" x14ac:dyDescent="0.25">
      <c r="A144" t="str">
        <f>TRIM(MADRE!A427)</f>
        <v>Muhlenbergia Capilaris</v>
      </c>
      <c r="B144" s="29" t="str">
        <f>"🌱   "&amp;UPPER(TRIM(MADRE!A427))&amp;CHAR(10)&amp;CHAR(10)&amp;"📏   "&amp;TRIM(MADRE!A428)&amp;CHAR(10)&amp;CHAR(10)&amp;"💰   "&amp;IF(MADRE!D428="","",IF(MADRE!D428&lt;1000,TEXT(MADRE!D428,"0"),IF(MADRE!D428&lt;1000000,LEFT(TEXT(MADRE!D428,"0"),LEN(TEXT(MADRE!D428,"0"))-3)&amp;"."&amp;RIGHT(TEXT(MADRE!D428,"0"),3),LEFT(TEXT(MADRE!D428,"0"),LEN(TEXT(MADRE!D428,"0"))-6)&amp;"."&amp;MID(TEXT(MADRE!D428,"0"),LEN(TEXT(MADRE!D428,"0"))-5,3)&amp;"."&amp;RIGHT(TEXT(MADRE!D428,"0"),3))))</f>
        <v>🌱   MUHLENBERGIA CAPILARIS
📏   E. 4 lts
💰   8.900</v>
      </c>
      <c r="D144" t="str">
        <f t="shared" si="1"/>
        <v>🌱   MUHLENBERGIA CAPILARIS
📏   E. 4 lts
💰   8.900</v>
      </c>
    </row>
    <row r="145" spans="1:4" ht="210" customHeight="1" x14ac:dyDescent="0.25">
      <c r="A145" t="str">
        <f>TRIM(MADRE!A434)</f>
        <v>Nandina doméstica Firepower.</v>
      </c>
      <c r="B145" s="29" t="str">
        <f>"🌱   "&amp;UPPER(TRIM(MADRE!A434))&amp;CHAR(10)&amp;CHAR(10)&amp;"📏   "&amp;TRIM(MADRE!A435)&amp;CHAR(10)&amp;CHAR(10)&amp;"💰   "&amp;IF(MADRE!D435="","",IF(MADRE!D435&lt;1000,TEXT(MADRE!D435,"0"),IF(MADRE!D435&lt;1000000,LEFT(TEXT(MADRE!D435,"0"),LEN(TEXT(MADRE!D435,"0"))-3)&amp;"."&amp;RIGHT(TEXT(MADRE!D435,"0"),3),LEFT(TEXT(MADRE!D435,"0"),LEN(TEXT(MADRE!D435,"0"))-6)&amp;"."&amp;MID(TEXT(MADRE!D435,"0"),LEN(TEXT(MADRE!D435,"0"))-5,3)&amp;"."&amp;RIGHT(TEXT(MADRE!D435,"0"),3))))&amp;CHAR(10)&amp;CHAR(10)&amp;"📏   "&amp;TRIM(MADRE!A436)&amp;CHAR(10)&amp;CHAR(10)&amp;"💰   "&amp;IF(MADRE!D436="","",IF(MADRE!D436&lt;1000,TEXT(MADRE!D436,"0"),IF(MADRE!D436&lt;1000000,LEFT(TEXT(MADRE!D436,"0"),LEN(TEXT(MADRE!D436,"0"))-3)&amp;"."&amp;RIGHT(TEXT(MADRE!D436,"0"),3),LEFT(TEXT(MADRE!D436,"0"),LEN(TEXT(MADRE!D436,"0"))-6)&amp;"."&amp;MID(TEXT(MADRE!D436,"0"),LEN(TEXT(MADRE!D436,"0"))-5,3)&amp;"."&amp;RIGHT(TEXT(MADRE!D436,"0"),3))))</f>
        <v>🌱   NANDINA DOMÉSTICA FIREPOWER.
📏   E. 4 lts
💰   14.888
📏   E. 10 lts
💰   29.000</v>
      </c>
      <c r="D145" t="str">
        <f t="shared" si="1"/>
        <v>🌱   NANDINA DOMÉSTICA FIREPOWER.
📏   E. 4 lts
💰   14.888
📏   E. 10 lts
💰   29.000</v>
      </c>
    </row>
    <row r="146" spans="1:4" ht="157.5" customHeight="1" x14ac:dyDescent="0.25">
      <c r="A146" t="str">
        <f>TRIM(MADRE!A437)</f>
        <v>Nolina (Beaucarnea recurvata)</v>
      </c>
      <c r="B146" s="29" t="str">
        <f>"🌱   "&amp;UPPER(TRIM(MADRE!A437))&amp;CHAR(10)&amp;CHAR(10)&amp;"📏   "&amp;TRIM(MADRE!A438)&amp;CHAR(10)&amp;CHAR(10)&amp;"💰   "&amp;IF(MADRE!D438="","",IF(MADRE!D438&lt;1000,TEXT(MADRE!D438,"0"),IF(MADRE!D438&lt;1000000,LEFT(TEXT(MADRE!D438,"0"),LEN(TEXT(MADRE!D438,"0"))-3)&amp;"."&amp;RIGHT(TEXT(MADRE!D438,"0"),3),LEFT(TEXT(MADRE!D438,"0"),LEN(TEXT(MADRE!D438,"0"))-6)&amp;"."&amp;MID(TEXT(MADRE!D438,"0"),LEN(TEXT(MADRE!D438,"0"))-5,3)&amp;"."&amp;RIGHT(TEXT(MADRE!D438,"0"),3))))&amp;CHAR(10)&amp;CHAR(10)&amp;"📏   "&amp;TRIM(MADRE!A439)&amp;CHAR(10)&amp;CHAR(10)&amp;"💰   "&amp;IF(MADRE!D439="","",IF(MADRE!D439&lt;1000,TEXT(MADRE!D439,"0"),IF(MADRE!D439&lt;1000000,LEFT(TEXT(MADRE!D439,"0"),LEN(TEXT(MADRE!D439,"0"))-3)&amp;"."&amp;RIGHT(TEXT(MADRE!D439,"0"),3),LEFT(TEXT(MADRE!D439,"0"),LEN(TEXT(MADRE!D439,"0"))-6)&amp;"."&amp;MID(TEXT(MADRE!D439,"0"),LEN(TEXT(MADRE!D439,"0"))-5,3)&amp;"."&amp;RIGHT(TEXT(MADRE!D439,"0"),3))))&amp;CHAR(10)&amp;CHAR(10)&amp;"📏   "&amp;TRIM(MADRE!A440)&amp;CHAR(10)&amp;CHAR(10)&amp;"💰   "&amp;IF(MADRE!D440="","",IF(MADRE!D440&lt;1000,TEXT(MADRE!D440,"0"),IF(MADRE!D440&lt;1000000,LEFT(TEXT(MADRE!D440,"0"),LEN(TEXT(MADRE!D440,"0"))-3)&amp;"."&amp;RIGHT(TEXT(MADRE!D440,"0"),3),LEFT(TEXT(MADRE!D440,"0"),LEN(TEXT(MADRE!D440,"0"))-6)&amp;"."&amp;MID(TEXT(MADRE!D440,"0"),LEN(TEXT(MADRE!D440,"0"))-5,3)&amp;"."&amp;RIGHT(TEXT(MADRE!D440,"0"),3))))</f>
        <v>🌱   NOLINA (BEAUCARNEA RECURVATA)
📏   E. 4 lts
💰   12.232
📏   E. 7 lts
💰   25.591
📏   E. 10 lts
💰   27.201</v>
      </c>
      <c r="D146" t="str">
        <f t="shared" si="1"/>
        <v>🌱   NOLINA (BEAUCARNEA RECURVATA)
📏   E. 4 lts
💰   12.232
📏   E. 7 lts
💰   25.591
📏   E. 10 lts
💰   27.201</v>
      </c>
    </row>
    <row r="147" spans="1:4" ht="205.5" customHeight="1" x14ac:dyDescent="0.25">
      <c r="A147" t="str">
        <f>TRIM(MADRE!A441)</f>
        <v>Olea texanum (Ligustrum texanum).</v>
      </c>
      <c r="B147" s="29" t="str">
        <f>"🌱   "&amp;UPPER(TRIM(MADRE!A441))&amp;CHAR(10)&amp;CHAR(10)&amp;"📏   "&amp;TRIM(MADRE!A442)&amp;CHAR(10)&amp;CHAR(10)&amp;"💰   "&amp;IF(MADRE!D442="","",IF(MADRE!D442&lt;1000,TEXT(MADRE!D442,"0"),IF(MADRE!D442&lt;1000000,LEFT(TEXT(MADRE!D442,"0"),LEN(TEXT(MADRE!D442,"0"))-3)&amp;"."&amp;RIGHT(TEXT(MADRE!D442,"0"),3),LEFT(TEXT(MADRE!D442,"0"),LEN(TEXT(MADRE!D442,"0"))-6)&amp;"."&amp;MID(TEXT(MADRE!D442,"0"),LEN(TEXT(MADRE!D442,"0"))-5,3)&amp;"."&amp;RIGHT(TEXT(MADRE!D442,"0"),3))))&amp;CHAR(10)&amp;CHAR(10)&amp;"📏   "&amp;TRIM(MADRE!A443)&amp;CHAR(10)&amp;CHAR(10)&amp;"💰   "&amp;IF(MADRE!D443="","",IF(MADRE!D443&lt;1000,TEXT(MADRE!D443,"0"),IF(MADRE!D443&lt;1000000,LEFT(TEXT(MADRE!D443,"0"),LEN(TEXT(MADRE!D443,"0"))-3)&amp;"."&amp;RIGHT(TEXT(MADRE!D443,"0"),3),LEFT(TEXT(MADRE!D443,"0"),LEN(TEXT(MADRE!D443,"0"))-6)&amp;"."&amp;MID(TEXT(MADRE!D443,"0"),LEN(TEXT(MADRE!D443,"0"))-5,3)&amp;"."&amp;RIGHT(TEXT(MADRE!D443,"0"),3))))&amp;CHAR(10)&amp;CHAR(10)&amp;"📏   "&amp;TRIM(MADRE!A444)&amp;CHAR(10)&amp;CHAR(10)&amp;"💰   "&amp;IF(MADRE!D444="","",IF(MADRE!D444&lt;1000,TEXT(MADRE!D444,"0"),IF(MADRE!D444&lt;1000000,LEFT(TEXT(MADRE!D444,"0"),LEN(TEXT(MADRE!D444,"0"))-3)&amp;"."&amp;RIGHT(TEXT(MADRE!D444,"0"),3),LEFT(TEXT(MADRE!D444,"0"),LEN(TEXT(MADRE!D444,"0"))-6)&amp;"."&amp;MID(TEXT(MADRE!D444,"0"),LEN(TEXT(MADRE!D444,"0"))-5,3)&amp;"."&amp;RIGHT(TEXT(MADRE!D444,"0"),3))))</f>
        <v>🌱   OLEA TEXANUM (LIGUSTRUM TEXANUM).
📏   E. 4lts 40cm
💰   12.232
📏   E. 10 lts 160cm OFERTA
💰   27.000
📏   E. 20 lts 150-160cm
💰   49.000</v>
      </c>
      <c r="D147" t="str">
        <f t="shared" si="1"/>
        <v>🌱   OLEA TEXANUM (LIGUSTRUM TEXANUM).
📏   E. 4lts 40cm
💰   12.232
📏   E. 10 lts 160cm OFERTA
💰   27.000
📏   E. 20 lts 150-160cm
💰   49.000</v>
      </c>
    </row>
    <row r="148" spans="1:4" ht="156" customHeight="1" x14ac:dyDescent="0.25">
      <c r="A148" t="str">
        <f>TRIM(MADRE!A445)</f>
        <v>Olea texanum aurea (Ligustrum texanum aurea ).</v>
      </c>
      <c r="B148" s="29" t="str">
        <f>"🌱   "&amp;UPPER(TRIM(MADRE!A445))&amp;CHAR(10)&amp;CHAR(10)&amp;"📏   "&amp;TRIM(MADRE!A446)&amp;CHAR(10)&amp;CHAR(10)&amp;"💰   "&amp;IF(MADRE!D446="","",IF(MADRE!D446&lt;1000,TEXT(MADRE!D446,"0"),IF(MADRE!D446&lt;1000000,LEFT(TEXT(MADRE!D446,"0"),LEN(TEXT(MADRE!D446,"0"))-3)&amp;"."&amp;RIGHT(TEXT(MADRE!D446,"0"),3),LEFT(TEXT(MADRE!D446,"0"),LEN(TEXT(MADRE!D446,"0"))-6)&amp;"."&amp;MID(TEXT(MADRE!D446,"0"),LEN(TEXT(MADRE!D446,"0"))-5,3)&amp;"."&amp;RIGHT(TEXT(MADRE!D446,"0"),3))))&amp;CHAR(10)&amp;CHAR(10)&amp;"📏   "&amp;TRIM(MADRE!A447)&amp;CHAR(10)&amp;CHAR(10)&amp;"💰   "&amp;IF(MADRE!D447="","",IF(MADRE!D447&lt;1000,TEXT(MADRE!D447,"0"),IF(MADRE!D447&lt;1000000,LEFT(TEXT(MADRE!D447,"0"),LEN(TEXT(MADRE!D447,"0"))-3)&amp;"."&amp;RIGHT(TEXT(MADRE!D447,"0"),3),LEFT(TEXT(MADRE!D447,"0"),LEN(TEXT(MADRE!D447,"0"))-6)&amp;"."&amp;MID(TEXT(MADRE!D447,"0"),LEN(TEXT(MADRE!D447,"0"))-5,3)&amp;"."&amp;RIGHT(TEXT(MADRE!D447,"0"),3))))&amp;CHAR(10)&amp;CHAR(10)&amp;"📏   "&amp;TRIM(MADRE!A448)&amp;CHAR(10)&amp;CHAR(10)&amp;"💰   "&amp;IF(MADRE!D448="","",IF(MADRE!D448&lt;1000,TEXT(MADRE!D448,"0"),IF(MADRE!D448&lt;1000000,LEFT(TEXT(MADRE!D448,"0"),LEN(TEXT(MADRE!D448,"0"))-3)&amp;"."&amp;RIGHT(TEXT(MADRE!D448,"0"),3),LEFT(TEXT(MADRE!D448,"0"),LEN(TEXT(MADRE!D448,"0"))-6)&amp;"."&amp;MID(TEXT(MADRE!D448,"0"),LEN(TEXT(MADRE!D448,"0"))-5,3)&amp;"."&amp;RIGHT(TEXT(MADRE!D448,"0"),3))))</f>
        <v>🌱   OLEA TEXANUM AUREA (LIGUSTRUM TEXANUM AUREA ).
📏   E. 4 lts 40cm
💰   12.232
📏   E. 10 lts 160cm OFERTA
💰   27.000
📏   E. 20 lts 150cm
💰   49.000</v>
      </c>
      <c r="D148" t="str">
        <f t="shared" ref="D148:D211" si="2">B148</f>
        <v>🌱   OLEA TEXANUM AUREA (LIGUSTRUM TEXANUM AUREA ).
📏   E. 4 lts 40cm
💰   12.232
📏   E. 10 lts 160cm OFERTA
💰   27.000
📏   E. 20 lts 150cm
💰   49.000</v>
      </c>
    </row>
    <row r="149" spans="1:4" ht="138" customHeight="1" x14ac:dyDescent="0.25">
      <c r="A149" t="str">
        <f>TRIM(MADRE!A449)</f>
        <v>Olivetta aurea (Ligustrum ovalifolium aureo).</v>
      </c>
      <c r="B149" s="29" t="str">
        <f>"🌱   "&amp;UPPER(TRIM(MADRE!A449))&amp;CHAR(10)&amp;CHAR(10)&amp;"📏   "&amp;TRIM(MADRE!A450)&amp;CHAR(10)&amp;CHAR(10)&amp;"💰   "&amp;IF(MADRE!D450="","",IF(MADRE!D450&lt;1000,TEXT(MADRE!D450,"0"),IF(MADRE!D450&lt;1000000,LEFT(TEXT(MADRE!D450,"0"),LEN(TEXT(MADRE!D450,"0"))-3)&amp;"."&amp;RIGHT(TEXT(MADRE!D450,"0"),3),LEFT(TEXT(MADRE!D450,"0"),LEN(TEXT(MADRE!D450,"0"))-6)&amp;"."&amp;MID(TEXT(MADRE!D450,"0"),LEN(TEXT(MADRE!D450,"0"))-5,3)&amp;"."&amp;RIGHT(TEXT(MADRE!D450,"0"),3))))&amp;CHAR(10)&amp;CHAR(10)&amp;"📏   "&amp;TRIM(MADRE!A451)&amp;CHAR(10)&amp;CHAR(10)&amp;"💰   "&amp;IF(MADRE!D451="","",IF(MADRE!D451&lt;1000,TEXT(MADRE!D451,"0"),IF(MADRE!D451&lt;1000000,LEFT(TEXT(MADRE!D451,"0"),LEN(TEXT(MADRE!D451,"0"))-3)&amp;"."&amp;RIGHT(TEXT(MADRE!D451,"0"),3),LEFT(TEXT(MADRE!D451,"0"),LEN(TEXT(MADRE!D451,"0"))-6)&amp;"."&amp;MID(TEXT(MADRE!D451,"0"),LEN(TEXT(MADRE!D451,"0"))-5,3)&amp;"."&amp;RIGHT(TEXT(MADRE!D451,"0"),3))))</f>
        <v>🌱   OLIVETTA AUREA (LIGUSTRUM OVALIFOLIUM AUREO).
📏   E. 4 lts
💰   12.232
📏   E. 10 lts
💰   27.000</v>
      </c>
      <c r="D149" t="str">
        <f t="shared" si="2"/>
        <v>🌱   OLIVETTA AUREA (LIGUSTRUM OVALIFOLIUM AUREO).
📏   E. 4 lts
💰   12.232
📏   E. 10 lts
💰   27.000</v>
      </c>
    </row>
    <row r="150" spans="1:4" ht="90" customHeight="1" x14ac:dyDescent="0.25">
      <c r="A150" t="str">
        <f>TRIM(MADRE!A452)</f>
        <v>Ophiopogon (pasto ingles).</v>
      </c>
      <c r="B150" s="29" t="str">
        <f>"🌱   "&amp;UPPER(TRIM(MADRE!A452))&amp;CHAR(10)&amp;CHAR(10)&amp;"📏   "&amp;TRIM(MADRE!A453)&amp;CHAR(10)&amp;CHAR(10)&amp;"💰   "&amp;IF(MADRE!D453="","",IF(MADRE!D453&lt;1000,TEXT(MADRE!D453,"0"),IF(MADRE!D453&lt;1000000,LEFT(TEXT(MADRE!D453,"0"),LEN(TEXT(MADRE!D453,"0"))-3)&amp;"."&amp;RIGHT(TEXT(MADRE!D453,"0"),3),LEFT(TEXT(MADRE!D453,"0"),LEN(TEXT(MADRE!D453,"0"))-6)&amp;"."&amp;MID(TEXT(MADRE!D453,"0"),LEN(TEXT(MADRE!D453,"0"))-5,3)&amp;"."&amp;RIGHT(TEXT(MADRE!D453,"0"),3))))&amp;CHAR(10)&amp;CHAR(10)&amp;"📏   "&amp;TRIM(MADRE!A454)&amp;CHAR(10)&amp;CHAR(10)&amp;"💰   "&amp;IF(MADRE!D454="","",IF(MADRE!D454&lt;1000,TEXT(MADRE!D454,"0"),IF(MADRE!D454&lt;1000000,LEFT(TEXT(MADRE!D454,"0"),LEN(TEXT(MADRE!D454,"0"))-3)&amp;"."&amp;RIGHT(TEXT(MADRE!D454,"0"),3),LEFT(TEXT(MADRE!D454,"0"),LEN(TEXT(MADRE!D454,"0"))-6)&amp;"."&amp;MID(TEXT(MADRE!D454,"0"),LEN(TEXT(MADRE!D454,"0"))-5,3)&amp;"."&amp;RIGHT(TEXT(MADRE!D454,"0"),3))))</f>
        <v>🌱   OPHIOPOGON (PASTO INGLES).
📏   E. 4 lts
💰   8.900
📏   E. 4 lts x 50 unidades OFERTA
💰   8.500</v>
      </c>
      <c r="D150" t="str">
        <f t="shared" si="2"/>
        <v>🌱   OPHIOPOGON (PASTO INGLES).
📏   E. 4 lts
💰   8.900
📏   E. 4 lts x 50 unidades OFERTA
💰   8.500</v>
      </c>
    </row>
    <row r="151" spans="1:4" ht="90" customHeight="1" x14ac:dyDescent="0.25">
      <c r="A151" t="str">
        <f>TRIM(MADRE!A455)</f>
        <v>Oreja de elefante (Alocacias)</v>
      </c>
      <c r="B151" s="29" t="str">
        <f>"🌱   "&amp;UPPER(TRIM(MADRE!A455))&amp;CHAR(10)&amp;CHAR(10)&amp;"📏   "&amp;TRIM(MADRE!A456)&amp;CHAR(10)&amp;CHAR(10)&amp;"💰   "&amp;IF(MADRE!D456="","",IF(MADRE!D456&lt;1000,TEXT(MADRE!D456,"0"),IF(MADRE!D456&lt;1000000,LEFT(TEXT(MADRE!D456,"0"),LEN(TEXT(MADRE!D456,"0"))-3)&amp;"."&amp;RIGHT(TEXT(MADRE!D456,"0"),3),LEFT(TEXT(MADRE!D456,"0"),LEN(TEXT(MADRE!D456,"0"))-6)&amp;"."&amp;MID(TEXT(MADRE!D456,"0"),LEN(TEXT(MADRE!D456,"0"))-5,3)&amp;"."&amp;RIGHT(TEXT(MADRE!D456,"0"),3))))&amp;CHAR(10)&amp;CHAR(10)&amp;"📏   "&amp;TRIM(MADRE!A457)&amp;CHAR(10)&amp;CHAR(10)&amp;"💰   "&amp;IF(MADRE!D457="","",IF(MADRE!D457&lt;1000,TEXT(MADRE!D457,"0"),IF(MADRE!D457&lt;1000000,LEFT(TEXT(MADRE!D457,"0"),LEN(TEXT(MADRE!D457,"0"))-3)&amp;"."&amp;RIGHT(TEXT(MADRE!D457,"0"),3),LEFT(TEXT(MADRE!D457,"0"),LEN(TEXT(MADRE!D457,"0"))-6)&amp;"."&amp;MID(TEXT(MADRE!D457,"0"),LEN(TEXT(MADRE!D457,"0"))-5,3)&amp;"."&amp;RIGHT(TEXT(MADRE!D457,"0"),3))))</f>
        <v>🌱   OREJA DE ELEFANTE (ALOCACIAS)
📏   E. 5 lts
💰   27.000
📏   E, 20 lts
💰   53.333</v>
      </c>
      <c r="D151" t="str">
        <f t="shared" si="2"/>
        <v>🌱   OREJA DE ELEFANTE (ALOCACIAS)
📏   E. 5 lts
💰   27.000
📏   E, 20 lts
💰   53.333</v>
      </c>
    </row>
    <row r="152" spans="1:4" ht="90" customHeight="1" x14ac:dyDescent="0.25">
      <c r="A152" t="str">
        <f>TRIM(MADRE!A458)</f>
        <v>Ombú (Phytolacca dioica).</v>
      </c>
      <c r="B152" s="29" t="str">
        <f>"🌱   "&amp;UPPER(TRIM(MADRE!A458))&amp;CHAR(10)&amp;CHAR(10)&amp;"📏   "&amp;TRIM(MADRE!A459)&amp;CHAR(10)&amp;CHAR(10)&amp;"💰   "&amp;IF(MADRE!D459="","",IF(MADRE!D459&lt;1000,TEXT(MADRE!D459,"0"),IF(MADRE!D459&lt;1000000,LEFT(TEXT(MADRE!D459,"0"),LEN(TEXT(MADRE!D459,"0"))-3)&amp;"."&amp;RIGHT(TEXT(MADRE!D459,"0"),3),LEFT(TEXT(MADRE!D459,"0"),LEN(TEXT(MADRE!D459,"0"))-6)&amp;"."&amp;MID(TEXT(MADRE!D459,"0"),LEN(TEXT(MADRE!D459,"0"))-5,3)&amp;"."&amp;RIGHT(TEXT(MADRE!D459,"0"),3))))&amp;CHAR(10)&amp;CHAR(10)&amp;"📏   "&amp;TRIM(MADRE!A460)&amp;CHAR(10)&amp;CHAR(10)&amp;"💰   "&amp;IF(MADRE!D460="","",IF(MADRE!D460&lt;1000,TEXT(MADRE!D460,"0"),IF(MADRE!D460&lt;1000000,LEFT(TEXT(MADRE!D460,"0"),LEN(TEXT(MADRE!D460,"0"))-3)&amp;"."&amp;RIGHT(TEXT(MADRE!D460,"0"),3),LEFT(TEXT(MADRE!D460,"0"),LEN(TEXT(MADRE!D460,"0"))-6)&amp;"."&amp;MID(TEXT(MADRE!D460,"0"),LEN(TEXT(MADRE!D460,"0"))-5,3)&amp;"."&amp;RIGHT(TEXT(MADRE!D460,"0"),3))))&amp;CHAR(10)&amp;CHAR(10)&amp;"📏   "&amp;TRIM(MADRE!A461)&amp;CHAR(10)&amp;CHAR(10)&amp;"💰   "&amp;IF(MADRE!D461="","",IF(MADRE!D461&lt;1000,TEXT(MADRE!D461,"0"),IF(MADRE!D461&lt;1000000,LEFT(TEXT(MADRE!D461,"0"),LEN(TEXT(MADRE!D461,"0"))-3)&amp;"."&amp;RIGHT(TEXT(MADRE!D461,"0"),3),LEFT(TEXT(MADRE!D461,"0"),LEN(TEXT(MADRE!D461,"0"))-6)&amp;"."&amp;MID(TEXT(MADRE!D461,"0"),LEN(TEXT(MADRE!D461,"0"))-5,3)&amp;"."&amp;RIGHT(TEXT(MADRE!D461,"0"),3))))&amp;CHAR(10)&amp;CHAR(10)&amp;"📏   "&amp;TRIM(MADRE!A462)&amp;CHAR(10)&amp;CHAR(10)&amp;"💰   "&amp;IF(MADRE!D462="","",IF(MADRE!D462&lt;1000,TEXT(MADRE!D462,"0"),IF(MADRE!D462&lt;1000000,LEFT(TEXT(MADRE!D462,"0"),LEN(TEXT(MADRE!D462,"0"))-3)&amp;"."&amp;RIGHT(TEXT(MADRE!D462,"0"),3),LEFT(TEXT(MADRE!D462,"0"),LEN(TEXT(MADRE!D462,"0"))-6)&amp;"."&amp;MID(TEXT(MADRE!D462,"0"),LEN(TEXT(MADRE!D462,"0"))-5,3)&amp;"."&amp;RIGHT(TEXT(MADRE!D462,"0"),3))))&amp;CHAR(10)&amp;CHAR(10)&amp;"📏   "&amp;TRIM(MADRE!A463)&amp;CHAR(10)&amp;CHAR(10)&amp;"💰   "&amp;IF(MADRE!D463="","",IF(MADRE!D463&lt;1000,TEXT(MADRE!D463,"0"),IF(MADRE!D463&lt;1000000,LEFT(TEXT(MADRE!D463,"0"),LEN(TEXT(MADRE!D463,"0"))-3)&amp;"."&amp;RIGHT(TEXT(MADRE!D463,"0"),3),LEFT(TEXT(MADRE!D463,"0"),LEN(TEXT(MADRE!D463,"0"))-6)&amp;"."&amp;MID(TEXT(MADRE!D463,"0"),LEN(TEXT(MADRE!D463,"0"))-5,3)&amp;"."&amp;RIGHT(TEXT(MADRE!D463,"0"),3))))&amp;CHAR(10)&amp;CHAR(10)&amp;"📏   "&amp;TRIM(MADRE!A464)&amp;CHAR(10)&amp;CHAR(10)&amp;"💰   "&amp;IF(MADRE!D464="","",IF(MADRE!D464&lt;1000,TEXT(MADRE!D464,"0"),IF(MADRE!D464&lt;1000000,LEFT(TEXT(MADRE!D464,"0"),LEN(TEXT(MADRE!D464,"0"))-3)&amp;"."&amp;RIGHT(TEXT(MADRE!D464,"0"),3),LEFT(TEXT(MADRE!D464,"0"),LEN(TEXT(MADRE!D464,"0"))-6)&amp;"."&amp;MID(TEXT(MADRE!D464,"0"),LEN(TEXT(MADRE!D464,"0"))-5,3)&amp;"."&amp;RIGHT(TEXT(MADRE!D464,"0"),3))))&amp;CHAR(10)&amp;CHAR(10)&amp;"📏   "&amp;TRIM(MADRE!A465)&amp;CHAR(10)&amp;CHAR(10)&amp;"💰   "&amp;IF(MADRE!D465="","",IF(MADRE!D465&lt;1000,TEXT(MADRE!D465,"0"),IF(MADRE!D465&lt;1000000,LEFT(TEXT(MADRE!D465,"0"),LEN(TEXT(MADRE!D465,"0"))-3)&amp;"."&amp;RIGHT(TEXT(MADRE!D465,"0"),3),LEFT(TEXT(MADRE!D465,"0"),LEN(TEXT(MADRE!D465,"0"))-6)&amp;"."&amp;MID(TEXT(MADRE!D465,"0"),LEN(TEXT(MADRE!D465,"0"))-5,3)&amp;"."&amp;RIGHT(TEXT(MADRE!D465,"0"),3))))</f>
        <v>🌱   OMBÚ (PHYTOLACCA DIOICA).
📏   60 cm E. 4 lts
💰   21.090
📏   60- 80 cm. E. 10 lts
💰   33.300
📏   80-100 cm. E. 15 lts
💰   58.600
📏   Palmera Cycas Revoluta
💰   0
📏   E. 30 lts
💰   257.875
📏   E. 65 lts
💰   467.399
📏   E. 110 lts
💰   789.743</v>
      </c>
      <c r="D152" t="str">
        <f t="shared" si="2"/>
        <v>🌱   OMBÚ (PHYTOLACCA DIOICA).
📏   60 cm E. 4 lts
💰   21.090
📏   60- 80 cm. E. 10 lts
💰   33.300
📏   80-100 cm. E. 15 lts
💰   58.600
📏   Palmera Cycas Revoluta
💰   0
📏   E. 30 lts
💰   257.875
📏   E. 65 lts
💰   467.399
📏   E. 110 lts
💰   789.743</v>
      </c>
    </row>
    <row r="153" spans="1:4" ht="156.75" customHeight="1" x14ac:dyDescent="0.25">
      <c r="A153" t="str">
        <f>TRIM(MADRE!A466)</f>
        <v>Palmera Pindó (Arecastrum romanzoffianum).</v>
      </c>
      <c r="B153" s="29" t="str">
        <f>"🌱   "&amp;UPPER(TRIM(MADRE!A466))&amp;CHAR(10)&amp;CHAR(10)&amp;"📏   "&amp;TRIM(MADRE!A467)&amp;CHAR(10)&amp;CHAR(10)&amp;"💰   "&amp;IF(MADRE!D467="","",IF(MADRE!D467&lt;1000,TEXT(MADRE!D467,"0"),IF(MADRE!D467&lt;1000000,LEFT(TEXT(MADRE!D467,"0"),LEN(TEXT(MADRE!D467,"0"))-3)&amp;"."&amp;RIGHT(TEXT(MADRE!D467,"0"),3),LEFT(TEXT(MADRE!D467,"0"),LEN(TEXT(MADRE!D467,"0"))-6)&amp;"."&amp;MID(TEXT(MADRE!D467,"0"),LEN(TEXT(MADRE!D467,"0"))-5,3)&amp;"."&amp;RIGHT(TEXT(MADRE!D467,"0"),3))))&amp;CHAR(10)&amp;CHAR(10)&amp;"📏   "&amp;TRIM(MADRE!A468)&amp;CHAR(10)&amp;CHAR(10)&amp;"💰   "&amp;IF(MADRE!D468="","",IF(MADRE!D468&lt;1000,TEXT(MADRE!D468,"0"),IF(MADRE!D468&lt;1000000,LEFT(TEXT(MADRE!D468,"0"),LEN(TEXT(MADRE!D468,"0"))-3)&amp;"."&amp;RIGHT(TEXT(MADRE!D468,"0"),3),LEFT(TEXT(MADRE!D468,"0"),LEN(TEXT(MADRE!D468,"0"))-6)&amp;"."&amp;MID(TEXT(MADRE!D468,"0"),LEN(TEXT(MADRE!D468,"0"))-5,3)&amp;"."&amp;RIGHT(TEXT(MADRE!D468,"0"),3))))&amp;CHAR(10)&amp;CHAR(10)&amp;"📏   "&amp;TRIM(MADRE!A469)&amp;CHAR(10)&amp;CHAR(10)&amp;"💰   "&amp;IF(MADRE!D469="","",IF(MADRE!D469&lt;1000,TEXT(MADRE!D469,"0"),IF(MADRE!D469&lt;1000000,LEFT(TEXT(MADRE!D469,"0"),LEN(TEXT(MADRE!D469,"0"))-3)&amp;"."&amp;RIGHT(TEXT(MADRE!D469,"0"),3),LEFT(TEXT(MADRE!D469,"0"),LEN(TEXT(MADRE!D469,"0"))-6)&amp;"."&amp;MID(TEXT(MADRE!D469,"0"),LEN(TEXT(MADRE!D469,"0"))-5,3)&amp;"."&amp;RIGHT(TEXT(MADRE!D469,"0"),3))))&amp;CHAR(10)&amp;CHAR(10)&amp;"📏   "&amp;TRIM(MADRE!A470)&amp;CHAR(10)&amp;CHAR(10)&amp;"💰   "&amp;IF(MADRE!D470="","",IF(MADRE!D470&lt;1000,TEXT(MADRE!D470,"0"),IF(MADRE!D470&lt;1000000,LEFT(TEXT(MADRE!D470,"0"),LEN(TEXT(MADRE!D470,"0"))-3)&amp;"."&amp;RIGHT(TEXT(MADRE!D470,"0"),3),LEFT(TEXT(MADRE!D470,"0"),LEN(TEXT(MADRE!D470,"0"))-6)&amp;"."&amp;MID(TEXT(MADRE!D470,"0"),LEN(TEXT(MADRE!D470,"0"))-5,3)&amp;"."&amp;RIGHT(TEXT(MADRE!D470,"0"),3))))</f>
        <v>🌱   PALMERA PINDÓ (ARECASTRUM ROMANZOFFIANUM).
📏   E. 4 lts 50cm
💰   12.232
📏   E. 10 lts 180cm
💰   27.000
📏   E. 30lts 250cm
💰   150.000
📏   250-300cm de altura CULTIVADAS EN LA PROV. BS.AS.
💰   549.450</v>
      </c>
      <c r="D153" t="str">
        <f t="shared" si="2"/>
        <v>🌱   PALMERA PINDÓ (ARECASTRUM ROMANZOFFIANUM).
📏   E. 4 lts 50cm
💰   12.232
📏   E. 10 lts 180cm
💰   27.000
📏   E. 30lts 250cm
💰   150.000
📏   250-300cm de altura CULTIVADAS EN LA PROV. BS.AS.
💰   549.450</v>
      </c>
    </row>
    <row r="154" spans="1:4" ht="90" customHeight="1" x14ac:dyDescent="0.25">
      <c r="A154" t="str">
        <f>TRIM(MADRE!A471)</f>
        <v>Palmera Phoenix canariensis.</v>
      </c>
      <c r="B154" s="29" t="str">
        <f>"🌱   "&amp;UPPER(TRIM(MADRE!A471))&amp;CHAR(10)&amp;CHAR(10)&amp;"📏   "&amp;TRIM(MADRE!A472)&amp;CHAR(10)&amp;CHAR(10)&amp;"💰   "&amp;IF(MADRE!D472="","",IF(MADRE!D472&lt;1000,TEXT(MADRE!D472,"0"),IF(MADRE!D472&lt;1000000,LEFT(TEXT(MADRE!D472,"0"),LEN(TEXT(MADRE!D472,"0"))-3)&amp;"."&amp;RIGHT(TEXT(MADRE!D472,"0"),3),LEFT(TEXT(MADRE!D472,"0"),LEN(TEXT(MADRE!D472,"0"))-6)&amp;"."&amp;MID(TEXT(MADRE!D472,"0"),LEN(TEXT(MADRE!D472,"0"))-5,3)&amp;"."&amp;RIGHT(TEXT(MADRE!D472,"0"),3))))&amp;CHAR(10)&amp;CHAR(10)&amp;"📏   "&amp;TRIM(MADRE!A473)&amp;CHAR(10)&amp;CHAR(10)&amp;"💰   "&amp;IF(MADRE!D473="","",IF(MADRE!D473&lt;1000,TEXT(MADRE!D473,"0"),IF(MADRE!D473&lt;1000000,LEFT(TEXT(MADRE!D473,"0"),LEN(TEXT(MADRE!D473,"0"))-3)&amp;"."&amp;RIGHT(TEXT(MADRE!D473,"0"),3),LEFT(TEXT(MADRE!D473,"0"),LEN(TEXT(MADRE!D473,"0"))-6)&amp;"."&amp;MID(TEXT(MADRE!D473,"0"),LEN(TEXT(MADRE!D473,"0"))-5,3)&amp;"."&amp;RIGHT(TEXT(MADRE!D473,"0"),3))))&amp;CHAR(10)&amp;CHAR(10)&amp;"📏   "&amp;TRIM(MADRE!A474)&amp;CHAR(10)&amp;CHAR(10)&amp;"💰   "&amp;IF(MADRE!D474="","",IF(MADRE!D474&lt;1000,TEXT(MADRE!D474,"0"),IF(MADRE!D474&lt;1000000,LEFT(TEXT(MADRE!D474,"0"),LEN(TEXT(MADRE!D474,"0"))-3)&amp;"."&amp;RIGHT(TEXT(MADRE!D474,"0"),3),LEFT(TEXT(MADRE!D474,"0"),LEN(TEXT(MADRE!D474,"0"))-6)&amp;"."&amp;MID(TEXT(MADRE!D474,"0"),LEN(TEXT(MADRE!D474,"0"))-5,3)&amp;"."&amp;RIGHT(TEXT(MADRE!D474,"0"),3))))</f>
        <v>🌱   PALMERA PHOENIX CANARIENSIS.
📏   E. 4 lts
💰   23.199
📏   E. 10lts
💰   48.000
📏   E 15lts
💰   76.500</v>
      </c>
      <c r="D154" t="str">
        <f t="shared" si="2"/>
        <v>🌱   PALMERA PHOENIX CANARIENSIS.
📏   E. 4 lts
💰   23.199
📏   E. 10lts
💰   48.000
📏   E 15lts
💰   76.500</v>
      </c>
    </row>
    <row r="155" spans="1:4" ht="90" customHeight="1" x14ac:dyDescent="0.25">
      <c r="A155" t="str">
        <f>TRIM(MADRE!A475)</f>
        <v>Palmera Phoenix Robellini</v>
      </c>
      <c r="B155" s="29" t="str">
        <f>"🌱   "&amp;UPPER(TRIM(MADRE!A475))&amp;CHAR(10)&amp;CHAR(10)&amp;"📏   "&amp;TRIM(MADRE!A476)&amp;CHAR(10)&amp;CHAR(10)&amp;"💰   "&amp;IF(MADRE!D476="","",IF(MADRE!D476&lt;1000,TEXT(MADRE!D476,"0"),IF(MADRE!D476&lt;1000000,LEFT(TEXT(MADRE!D476,"0"),LEN(TEXT(MADRE!D476,"0"))-3)&amp;"."&amp;RIGHT(TEXT(MADRE!D476,"0"),3),LEFT(TEXT(MADRE!D476,"0"),LEN(TEXT(MADRE!D476,"0"))-6)&amp;"."&amp;MID(TEXT(MADRE!D476,"0"),LEN(TEXT(MADRE!D476,"0"))-5,3)&amp;"."&amp;RIGHT(TEXT(MADRE!D476,"0"),3))))&amp;CHAR(10)&amp;CHAR(10)&amp;"📏   "&amp;TRIM(MADRE!A477)&amp;CHAR(10)&amp;CHAR(10)&amp;"💰   "&amp;IF(MADRE!D477="","",IF(MADRE!D477&lt;1000,TEXT(MADRE!D477,"0"),IF(MADRE!D477&lt;1000000,LEFT(TEXT(MADRE!D477,"0"),LEN(TEXT(MADRE!D477,"0"))-3)&amp;"."&amp;RIGHT(TEXT(MADRE!D477,"0"),3),LEFT(TEXT(MADRE!D477,"0"),LEN(TEXT(MADRE!D477,"0"))-6)&amp;"."&amp;MID(TEXT(MADRE!D477,"0"),LEN(TEXT(MADRE!D477,"0"))-5,3)&amp;"."&amp;RIGHT(TEXT(MADRE!D477,"0"),3))))&amp;CHAR(10)&amp;CHAR(10)&amp;"📏   "&amp;TRIM(MADRE!A478)&amp;CHAR(10)&amp;CHAR(10)&amp;"💰   "&amp;IF(MADRE!D478="","",IF(MADRE!D478&lt;1000,TEXT(MADRE!D478,"0"),IF(MADRE!D478&lt;1000000,LEFT(TEXT(MADRE!D478,"0"),LEN(TEXT(MADRE!D478,"0"))-3)&amp;"."&amp;RIGHT(TEXT(MADRE!D478,"0"),3),LEFT(TEXT(MADRE!D478,"0"),LEN(TEXT(MADRE!D478,"0"))-6)&amp;"."&amp;MID(TEXT(MADRE!D478,"0"),LEN(TEXT(MADRE!D478,"0"))-5,3)&amp;"."&amp;RIGHT(TEXT(MADRE!D478,"0"),3))))</f>
        <v>🌱   PALMERA PHOENIX ROBELLINI
📏   E. 4 lts
💰   29.304
📏   E 10 Lts
💰   43.000
📏   E. 15 lts
💰   99.000</v>
      </c>
      <c r="D155" t="str">
        <f t="shared" si="2"/>
        <v>🌱   PALMERA PHOENIX ROBELLINI
📏   E. 4 lts
💰   29.304
📏   E 10 Lts
💰   43.000
📏   E. 15 lts
💰   99.000</v>
      </c>
    </row>
    <row r="156" spans="1:4" ht="84" customHeight="1" x14ac:dyDescent="0.25">
      <c r="A156" t="str">
        <f>TRIM(MADRE!A479)</f>
        <v>Palmera Seafortia</v>
      </c>
      <c r="B156" s="29" t="str">
        <f>"🌱   "&amp;UPPER(TRIM(MADRE!A479))&amp;CHAR(10)&amp;CHAR(10)&amp;"📏   "&amp;TRIM(MADRE!A480)&amp;CHAR(10)&amp;CHAR(10)&amp;"💰   "&amp;IF(MADRE!D480="","",IF(MADRE!D480&lt;1000,TEXT(MADRE!D480,"0"),IF(MADRE!D480&lt;1000000,LEFT(TEXT(MADRE!D480,"0"),LEN(TEXT(MADRE!D480,"0"))-3)&amp;"."&amp;RIGHT(TEXT(MADRE!D480,"0"),3),LEFT(TEXT(MADRE!D480,"0"),LEN(TEXT(MADRE!D480,"0"))-6)&amp;"."&amp;MID(TEXT(MADRE!D480,"0"),LEN(TEXT(MADRE!D480,"0"))-5,3)&amp;"."&amp;RIGHT(TEXT(MADRE!D480,"0"),3))))&amp;CHAR(10)&amp;CHAR(10)&amp;"📏   "&amp;TRIM(MADRE!A481)&amp;CHAR(10)&amp;CHAR(10)&amp;"💰   "&amp;IF(MADRE!D481="","",IF(MADRE!D481&lt;1000,TEXT(MADRE!D481,"0"),IF(MADRE!D481&lt;1000000,LEFT(TEXT(MADRE!D481,"0"),LEN(TEXT(MADRE!D481,"0"))-3)&amp;"."&amp;RIGHT(TEXT(MADRE!D481,"0"),3),LEFT(TEXT(MADRE!D481,"0"),LEN(TEXT(MADRE!D481,"0"))-6)&amp;"."&amp;MID(TEXT(MADRE!D481,"0"),LEN(TEXT(MADRE!D481,"0"))-5,3)&amp;"."&amp;RIGHT(TEXT(MADRE!D481,"0"),3))))&amp;CHAR(10)&amp;CHAR(10)&amp;"📏   "&amp;TRIM(MADRE!A482)&amp;CHAR(10)&amp;CHAR(10)&amp;"💰   "&amp;IF(MADRE!D482="","",IF(MADRE!D482&lt;1000,TEXT(MADRE!D482,"0"),IF(MADRE!D482&lt;1000000,LEFT(TEXT(MADRE!D482,"0"),LEN(TEXT(MADRE!D482,"0"))-3)&amp;"."&amp;RIGHT(TEXT(MADRE!D482,"0"),3),LEFT(TEXT(MADRE!D482,"0"),LEN(TEXT(MADRE!D482,"0"))-6)&amp;"."&amp;MID(TEXT(MADRE!D482,"0"),LEN(TEXT(MADRE!D482,"0"))-5,3)&amp;"."&amp;RIGHT(TEXT(MADRE!D482,"0"),3))))</f>
        <v>🌱   PALMERA SEAFORTIA
📏   E. 10 lts 80cm
💰   77.000
📏   E. 15 lts 100cm
💰   94.000
📏   E. 20 lts 120cm
💰   163.000</v>
      </c>
      <c r="D156" t="str">
        <f t="shared" si="2"/>
        <v>🌱   PALMERA SEAFORTIA
📏   E. 10 lts 80cm
💰   77.000
📏   E. 15 lts 100cm
💰   94.000
📏   E. 20 lts 120cm
💰   163.000</v>
      </c>
    </row>
    <row r="157" spans="1:4" ht="179.25" customHeight="1" x14ac:dyDescent="0.25">
      <c r="A157" t="str">
        <f>TRIM(MADRE!A483)</f>
        <v>Palmera Washingtonia filifera.</v>
      </c>
      <c r="B157" s="29" t="str">
        <f>"🌱   "&amp;UPPER(TRIM(MADRE!A483))&amp;CHAR(10)&amp;CHAR(10)&amp;"📏   "&amp;TRIM(MADRE!A484)&amp;CHAR(10)&amp;CHAR(10)&amp;"💰   "&amp;IF(MADRE!D484="","",IF(MADRE!D484&lt;1000,TEXT(MADRE!D484,"0"),IF(MADRE!D484&lt;1000000,LEFT(TEXT(MADRE!D484,"0"),LEN(TEXT(MADRE!D484,"0"))-3)&amp;"."&amp;RIGHT(TEXT(MADRE!D484,"0"),3),LEFT(TEXT(MADRE!D484,"0"),LEN(TEXT(MADRE!D484,"0"))-6)&amp;"."&amp;MID(TEXT(MADRE!D484,"0"),LEN(TEXT(MADRE!D484,"0"))-5,3)&amp;"."&amp;RIGHT(TEXT(MADRE!D484,"0"),3))))&amp;CHAR(10)&amp;CHAR(10)&amp;"📏   "&amp;TRIM(MADRE!A485)&amp;CHAR(10)&amp;CHAR(10)&amp;"💰   "&amp;IF(MADRE!D485="","",IF(MADRE!D485&lt;1000,TEXT(MADRE!D485,"0"),IF(MADRE!D485&lt;1000000,LEFT(TEXT(MADRE!D485,"0"),LEN(TEXT(MADRE!D485,"0"))-3)&amp;"."&amp;RIGHT(TEXT(MADRE!D485,"0"),3),LEFT(TEXT(MADRE!D485,"0"),LEN(TEXT(MADRE!D485,"0"))-6)&amp;"."&amp;MID(TEXT(MADRE!D485,"0"),LEN(TEXT(MADRE!D485,"0"))-5,3)&amp;"."&amp;RIGHT(TEXT(MADRE!D485,"0"),3))))</f>
        <v>🌱   PALMERA WASHINGTONIA FILIFERA.
📏   E. 4 lts
💰   25.591
📏   E. 10 lts 60cm
💰   37.823</v>
      </c>
      <c r="D157" t="str">
        <f t="shared" si="2"/>
        <v>🌱   PALMERA WASHINGTONIA FILIFERA.
📏   E. 4 lts
💰   25.591
📏   E. 10 lts 60cm
💰   37.823</v>
      </c>
    </row>
    <row r="158" spans="1:4" ht="132.75" customHeight="1" x14ac:dyDescent="0.25">
      <c r="A158" t="str">
        <f>TRIM(MADRE!A486)</f>
        <v>Palo borracho rosado (Chorisia speciosa).</v>
      </c>
      <c r="B158" s="29" t="str">
        <f>"🌱   "&amp;UPPER(TRIM(MADRE!A486))&amp;CHAR(10)&amp;CHAR(10)&amp;"📏   "&amp;TRIM(MADRE!A487)&amp;CHAR(10)&amp;CHAR(10)&amp;"💰   "&amp;IF(MADRE!D487="","",IF(MADRE!D487&lt;1000,TEXT(MADRE!D487,"0"),IF(MADRE!D487&lt;1000000,LEFT(TEXT(MADRE!D487,"0"),LEN(TEXT(MADRE!D487,"0"))-3)&amp;"."&amp;RIGHT(TEXT(MADRE!D487,"0"),3),LEFT(TEXT(MADRE!D487,"0"),LEN(TEXT(MADRE!D487,"0"))-6)&amp;"."&amp;MID(TEXT(MADRE!D487,"0"),LEN(TEXT(MADRE!D487,"0"))-5,3)&amp;"."&amp;RIGHT(TEXT(MADRE!D487,"0"),3))))&amp;CHAR(10)&amp;CHAR(10)&amp;"📏   "&amp;TRIM(MADRE!A488)&amp;CHAR(10)&amp;CHAR(10)&amp;"💰   "&amp;IF(MADRE!D488="","",IF(MADRE!D488&lt;1000,TEXT(MADRE!D488,"0"),IF(MADRE!D488&lt;1000000,LEFT(TEXT(MADRE!D488,"0"),LEN(TEXT(MADRE!D488,"0"))-3)&amp;"."&amp;RIGHT(TEXT(MADRE!D488,"0"),3),LEFT(TEXT(MADRE!D488,"0"),LEN(TEXT(MADRE!D488,"0"))-6)&amp;"."&amp;MID(TEXT(MADRE!D488,"0"),LEN(TEXT(MADRE!D488,"0"))-5,3)&amp;"."&amp;RIGHT(TEXT(MADRE!D488,"0"),3))))</f>
        <v>🌱   PALO BORRACHO ROSADO (CHORISIA SPECIOSA).
📏   150-180 cm. E. 4 lts
💰   11.282
📏   con copa E. 10 lts
💰   19.341</v>
      </c>
      <c r="D158" t="str">
        <f t="shared" si="2"/>
        <v>🌱   PALO BORRACHO ROSADO (CHORISIA SPECIOSA).
📏   150-180 cm. E. 4 lts
💰   11.282
📏   con copa E. 10 lts
💰   19.341</v>
      </c>
    </row>
    <row r="159" spans="1:4" ht="135.75" customHeight="1" x14ac:dyDescent="0.25">
      <c r="A159" t="str">
        <f>TRIM(MADRE!A489)</f>
        <v>Panicum Virgatum</v>
      </c>
      <c r="B159" s="29" t="str">
        <f>"🌱   "&amp;UPPER(TRIM(MADRE!A489))&amp;CHAR(10)&amp;CHAR(10)&amp;"📏   "&amp;TRIM(MADRE!A490)&amp;CHAR(10)&amp;CHAR(10)&amp;"💰   "&amp;IF(MADRE!D490="","",IF(MADRE!D490&lt;1000,TEXT(MADRE!D490,"0"),IF(MADRE!D490&lt;1000000,LEFT(TEXT(MADRE!D490,"0"),LEN(TEXT(MADRE!D490,"0"))-3)&amp;"."&amp;RIGHT(TEXT(MADRE!D490,"0"),3),LEFT(TEXT(MADRE!D490,"0"),LEN(TEXT(MADRE!D490,"0"))-6)&amp;"."&amp;MID(TEXT(MADRE!D490,"0"),LEN(TEXT(MADRE!D490,"0"))-5,3)&amp;"."&amp;RIGHT(TEXT(MADRE!D490,"0"),3))))</f>
        <v>🌱   PANICUM VIRGATUM
📏   E. 4 lts
💰   8.900</v>
      </c>
      <c r="D159" t="str">
        <f t="shared" si="2"/>
        <v>🌱   PANICUM VIRGATUM
📏   E. 4 lts
💰   8.900</v>
      </c>
    </row>
    <row r="160" spans="1:4" ht="179.25" customHeight="1" x14ac:dyDescent="0.25">
      <c r="A160" t="str">
        <f>TRIM(MADRE!A491)</f>
        <v>Papiros (Cyperus papyrus).</v>
      </c>
      <c r="B160" s="29" t="str">
        <f>"🌱   "&amp;UPPER(TRIM(MADRE!A491))&amp;CHAR(10)&amp;CHAR(10)&amp;"📏   "&amp;TRIM(MADRE!A492)&amp;CHAR(10)&amp;CHAR(10)&amp;"💰   "&amp;IF(MADRE!D492="","",IF(MADRE!D492&lt;1000,TEXT(MADRE!D492,"0"),IF(MADRE!D492&lt;1000000,LEFT(TEXT(MADRE!D492,"0"),LEN(TEXT(MADRE!D492,"0"))-3)&amp;"."&amp;RIGHT(TEXT(MADRE!D492,"0"),3),LEFT(TEXT(MADRE!D492,"0"),LEN(TEXT(MADRE!D492,"0"))-6)&amp;"."&amp;MID(TEXT(MADRE!D492,"0"),LEN(TEXT(MADRE!D492,"0"))-5,3)&amp;"."&amp;RIGHT(TEXT(MADRE!D492,"0"),3))))</f>
        <v>🌱   PAPIROS (CYPERUS PAPYRUS).
📏   E 10 lts. 200cm
💰   32.967</v>
      </c>
      <c r="D160" t="str">
        <f t="shared" si="2"/>
        <v>🌱   PAPIROS (CYPERUS PAPYRUS).
📏   E 10 lts. 200cm
💰   32.967</v>
      </c>
    </row>
    <row r="161" spans="1:4" ht="90" customHeight="1" x14ac:dyDescent="0.25">
      <c r="A161" t="str">
        <f>TRIM(MADRE!A493)</f>
        <v>Parasol de la china (Firmiana simplex)</v>
      </c>
      <c r="B161" s="29" t="str">
        <f>"🌱   "&amp;UPPER(TRIM(MADRE!A493))&amp;CHAR(10)&amp;CHAR(10)&amp;"📏   "&amp;TRIM(MADRE!A494)&amp;CHAR(10)&amp;CHAR(10)&amp;"💰   "&amp;IF(MADRE!D494="","",IF(MADRE!D494&lt;1000,TEXT(MADRE!D494,"0"),IF(MADRE!D494&lt;1000000,LEFT(TEXT(MADRE!D494,"0"),LEN(TEXT(MADRE!D494,"0"))-3)&amp;"."&amp;RIGHT(TEXT(MADRE!D494,"0"),3),LEFT(TEXT(MADRE!D494,"0"),LEN(TEXT(MADRE!D494,"0"))-6)&amp;"."&amp;MID(TEXT(MADRE!D494,"0"),LEN(TEXT(MADRE!D494,"0"))-5,3)&amp;"."&amp;RIGHT(TEXT(MADRE!D494,"0"),3))))&amp;CHAR(10)&amp;CHAR(10)&amp;"📏   "&amp;TRIM(MADRE!A495)&amp;CHAR(10)&amp;CHAR(10)&amp;"💰   "&amp;IF(MADRE!D495="","",IF(MADRE!D495&lt;1000,TEXT(MADRE!D495,"0"),IF(MADRE!D495&lt;1000000,LEFT(TEXT(MADRE!D495,"0"),LEN(TEXT(MADRE!D495,"0"))-3)&amp;"."&amp;RIGHT(TEXT(MADRE!D495,"0"),3),LEFT(TEXT(MADRE!D495,"0"),LEN(TEXT(MADRE!D495,"0"))-6)&amp;"."&amp;MID(TEXT(MADRE!D495,"0"),LEN(TEXT(MADRE!D495,"0"))-5,3)&amp;"."&amp;RIGHT(TEXT(MADRE!D495,"0"),3))))</f>
        <v>🌱   PARASOL DE LA CHINA (FIRMIANA SIMPLEX)
📏   E. 15 lts
💰   59.000
📏   E. 20lts
💰   80.586</v>
      </c>
      <c r="D161" t="str">
        <f t="shared" si="2"/>
        <v>🌱   PARASOL DE LA CHINA (FIRMIANA SIMPLEX)
📏   E. 15 lts
💰   59.000
📏   E. 20lts
💰   80.586</v>
      </c>
    </row>
    <row r="162" spans="1:4" ht="90" customHeight="1" x14ac:dyDescent="0.25">
      <c r="A162" t="str">
        <f>TRIM(MADRE!A496)</f>
        <v>Paspalum Haumani</v>
      </c>
      <c r="B162" s="29" t="str">
        <f>"🌱   "&amp;UPPER(TRIM(MADRE!A496))&amp;CHAR(10)&amp;CHAR(10)&amp;"📏   "&amp;TRIM(MADRE!A497)&amp;CHAR(10)&amp;CHAR(10)&amp;"💰   "&amp;IF(MADRE!D497="","",IF(MADRE!D497&lt;1000,TEXT(MADRE!D497,"0"),IF(MADRE!D497&lt;1000000,LEFT(TEXT(MADRE!D497,"0"),LEN(TEXT(MADRE!D497,"0"))-3)&amp;"."&amp;RIGHT(TEXT(MADRE!D497,"0"),3),LEFT(TEXT(MADRE!D497,"0"),LEN(TEXT(MADRE!D497,"0"))-6)&amp;"."&amp;MID(TEXT(MADRE!D497,"0"),LEN(TEXT(MADRE!D497,"0"))-5,3)&amp;"."&amp;RIGHT(TEXT(MADRE!D497,"0"),3))))</f>
        <v>🌱   PASPALUM HAUMANI
📏   10 lts.60cm
💰   27.000</v>
      </c>
      <c r="D162" t="str">
        <f t="shared" si="2"/>
        <v>🌱   PASPALUM HAUMANI
📏   10 lts.60cm
💰   27.000</v>
      </c>
    </row>
    <row r="163" spans="1:4" ht="90" customHeight="1" x14ac:dyDescent="0.25">
      <c r="A163" t="str">
        <f>TRIM(MADRE!A498)</f>
        <v>Pasto palmeras (Setaria poiretiana).</v>
      </c>
      <c r="B163" s="29" t="str">
        <f>"🌱   "&amp;UPPER(TRIM(MADRE!A498))&amp;CHAR(10)&amp;CHAR(10)&amp;"📏   "&amp;TRIM(MADRE!A499)&amp;CHAR(10)&amp;CHAR(10)&amp;"💰   "&amp;IF(MADRE!D499="","",IF(MADRE!D499&lt;1000,TEXT(MADRE!D499,"0"),IF(MADRE!D499&lt;1000000,LEFT(TEXT(MADRE!D499,"0"),LEN(TEXT(MADRE!D499,"0"))-3)&amp;"."&amp;RIGHT(TEXT(MADRE!D499,"0"),3),LEFT(TEXT(MADRE!D499,"0"),LEN(TEXT(MADRE!D499,"0"))-6)&amp;"."&amp;MID(TEXT(MADRE!D499,"0"),LEN(TEXT(MADRE!D499,"0"))-5,3)&amp;"."&amp;RIGHT(TEXT(MADRE!D499,"0"),3))))</f>
        <v>🌱   PASTO PALMERAS (SETARIA POIRETIANA).
📏   E. 4 lts
💰   12.232</v>
      </c>
      <c r="D163" t="str">
        <f t="shared" si="2"/>
        <v>🌱   PASTO PALMERAS (SETARIA POIRETIANA).
📏   E. 4 lts
💰   12.232</v>
      </c>
    </row>
    <row r="164" spans="1:4" ht="90" customHeight="1" x14ac:dyDescent="0.25">
      <c r="A164" t="str">
        <f>TRIM(MADRE!A500)</f>
        <v>Pennisetum alopecuroides (Cola de zorro).</v>
      </c>
      <c r="B164" s="29" t="str">
        <f>"🌱   "&amp;UPPER(TRIM(MADRE!A500))&amp;CHAR(10)&amp;CHAR(10)&amp;"📏   "&amp;TRIM(MADRE!A501)&amp;CHAR(10)&amp;CHAR(10)&amp;"💰   "&amp;IF(MADRE!D501="","",IF(MADRE!D501&lt;1000,TEXT(MADRE!D501,"0"),IF(MADRE!D501&lt;1000000,LEFT(TEXT(MADRE!D501,"0"),LEN(TEXT(MADRE!D501,"0"))-3)&amp;"."&amp;RIGHT(TEXT(MADRE!D501,"0"),3),LEFT(TEXT(MADRE!D501,"0"),LEN(TEXT(MADRE!D501,"0"))-6)&amp;"."&amp;MID(TEXT(MADRE!D501,"0"),LEN(TEXT(MADRE!D501,"0"))-5,3)&amp;"."&amp;RIGHT(TEXT(MADRE!D501,"0"),3))))</f>
        <v>🌱   PENNISETUM ALOPECUROIDES (COLA DE ZORRO).
📏   E. 4 lts
💰   8.900</v>
      </c>
      <c r="D164" t="str">
        <f t="shared" si="2"/>
        <v>🌱   PENNISETUM ALOPECUROIDES (COLA DE ZORRO).
📏   E. 4 lts
💰   8.900</v>
      </c>
    </row>
    <row r="165" spans="1:4" ht="90" customHeight="1" x14ac:dyDescent="0.25">
      <c r="A165" t="str">
        <f>TRIM(MADRE!A502)</f>
        <v>Pennisetum rupelli (Cola de zorro rosada).</v>
      </c>
      <c r="B165" s="29" t="str">
        <f>"🌱   "&amp;UPPER(TRIM(MADRE!A502))&amp;CHAR(10)&amp;CHAR(10)&amp;"📏   "&amp;TRIM(MADRE!A503)&amp;CHAR(10)&amp;CHAR(10)&amp;"💰   "&amp;IF(MADRE!D503="","",IF(MADRE!D503&lt;1000,TEXT(MADRE!D503,"0"),IF(MADRE!D503&lt;1000000,LEFT(TEXT(MADRE!D503,"0"),LEN(TEXT(MADRE!D503,"0"))-3)&amp;"."&amp;RIGHT(TEXT(MADRE!D503,"0"),3),LEFT(TEXT(MADRE!D503,"0"),LEN(TEXT(MADRE!D503,"0"))-6)&amp;"."&amp;MID(TEXT(MADRE!D503,"0"),LEN(TEXT(MADRE!D503,"0"))-5,3)&amp;"."&amp;RIGHT(TEXT(MADRE!D503,"0"),3))))&amp;CHAR(10)&amp;CHAR(10)&amp;"📏   "&amp;TRIM(MADRE!A504)&amp;CHAR(10)&amp;CHAR(10)&amp;"💰   "&amp;IF(MADRE!D504="","",IF(MADRE!D504&lt;1000,TEXT(MADRE!D504,"0"),IF(MADRE!D504&lt;1000000,LEFT(TEXT(MADRE!D504,"0"),LEN(TEXT(MADRE!D504,"0"))-3)&amp;"."&amp;RIGHT(TEXT(MADRE!D504,"0"),3),LEFT(TEXT(MADRE!D504,"0"),LEN(TEXT(MADRE!D504,"0"))-6)&amp;"."&amp;MID(TEXT(MADRE!D504,"0"),LEN(TEXT(MADRE!D504,"0"))-5,3)&amp;"."&amp;RIGHT(TEXT(MADRE!D504,"0"),3))))</f>
        <v>🌱   PENNISETUM RUPELLI (COLA DE ZORRO ROSADA).
📏   E. 4 lts
💰   8.900
📏   OFERTA COMPRANDO 10 UNIDADES O MAS
💰   8.500</v>
      </c>
      <c r="D165" t="str">
        <f t="shared" si="2"/>
        <v>🌱   PENNISETUM RUPELLI (COLA DE ZORRO ROSADA).
📏   E. 4 lts
💰   8.900
📏   OFERTA COMPRANDO 10 UNIDADES O MAS
💰   8.500</v>
      </c>
    </row>
    <row r="166" spans="1:4" ht="90" customHeight="1" x14ac:dyDescent="0.25">
      <c r="A166" t="str">
        <f>TRIM(MADRE!A505)</f>
        <v>Pennisetum setaceum rubrum (Cola de zorro rubra).</v>
      </c>
      <c r="B166" s="29" t="str">
        <f>"🌱   "&amp;UPPER(TRIM(MADRE!A505))&amp;CHAR(10)&amp;CHAR(10)&amp;"📏   "&amp;TRIM(MADRE!A506)&amp;CHAR(10)&amp;CHAR(10)&amp;"💰   "&amp;IF(MADRE!D506="","",IF(MADRE!D506&lt;1000,TEXT(MADRE!D506,"0"),IF(MADRE!D506&lt;1000000,LEFT(TEXT(MADRE!D506,"0"),LEN(TEXT(MADRE!D506,"0"))-3)&amp;"."&amp;RIGHT(TEXT(MADRE!D506,"0"),3),LEFT(TEXT(MADRE!D506,"0"),LEN(TEXT(MADRE!D506,"0"))-6)&amp;"."&amp;MID(TEXT(MADRE!D506,"0"),LEN(TEXT(MADRE!D506,"0"))-5,3)&amp;"."&amp;RIGHT(TEXT(MADRE!D506,"0"),3))))&amp;CHAR(10)&amp;CHAR(10)&amp;"📏   "&amp;TRIM(MADRE!A507)&amp;CHAR(10)&amp;CHAR(10)&amp;"💰   "&amp;IF(MADRE!D507="","",IF(MADRE!D507&lt;1000,TEXT(MADRE!D507,"0"),IF(MADRE!D507&lt;1000000,LEFT(TEXT(MADRE!D507,"0"),LEN(TEXT(MADRE!D507,"0"))-3)&amp;"."&amp;RIGHT(TEXT(MADRE!D507,"0"),3),LEFT(TEXT(MADRE!D507,"0"),LEN(TEXT(MADRE!D507,"0"))-6)&amp;"."&amp;MID(TEXT(MADRE!D507,"0"),LEN(TEXT(MADRE!D507,"0"))-5,3)&amp;"."&amp;RIGHT(TEXT(MADRE!D507,"0"),3))))</f>
        <v>🌱   PENNISETUM SETACEUM RUBRUM (COLA DE ZORRO RUBRA).
📏   E. 4 lts
💰   8.900
📏   OFERTA COMPRANDO 10 UNIDADES O MAS
💰   8.500</v>
      </c>
      <c r="D166" t="str">
        <f t="shared" si="2"/>
        <v>🌱   PENNISETUM SETACEUM RUBRUM (COLA DE ZORRO RUBRA).
📏   E. 4 lts
💰   8.900
📏   OFERTA COMPRANDO 10 UNIDADES O MAS
💰   8.500</v>
      </c>
    </row>
    <row r="167" spans="1:4" ht="135" customHeight="1" x14ac:dyDescent="0.25">
      <c r="A167" t="str">
        <f>TRIM(MADRE!A508)</f>
        <v>Pennisetum villosum (Cola de zorro blanca).</v>
      </c>
      <c r="B167" s="29" t="str">
        <f>"🌱   "&amp;UPPER(TRIM(MADRE!A508))&amp;CHAR(10)&amp;CHAR(10)&amp;"📏   "&amp;TRIM(MADRE!A509)&amp;CHAR(10)&amp;CHAR(10)&amp;"💰   "&amp;IF(MADRE!D509="","",IF(MADRE!D509&lt;1000,TEXT(MADRE!D509,"0"),IF(MADRE!D509&lt;1000000,LEFT(TEXT(MADRE!D509,"0"),LEN(TEXT(MADRE!D509,"0"))-3)&amp;"."&amp;RIGHT(TEXT(MADRE!D509,"0"),3),LEFT(TEXT(MADRE!D509,"0"),LEN(TEXT(MADRE!D509,"0"))-6)&amp;"."&amp;MID(TEXT(MADRE!D509,"0"),LEN(TEXT(MADRE!D509,"0"))-5,3)&amp;"."&amp;RIGHT(TEXT(MADRE!D509,"0"),3))))&amp;CHAR(10)&amp;CHAR(10)&amp;"📏   "&amp;TRIM(MADRE!A510)&amp;CHAR(10)&amp;CHAR(10)&amp;"💰   "&amp;IF(MADRE!D510="","",IF(MADRE!D510&lt;1000,TEXT(MADRE!D510,"0"),IF(MADRE!D510&lt;1000000,LEFT(TEXT(MADRE!D510,"0"),LEN(TEXT(MADRE!D510,"0"))-3)&amp;"."&amp;RIGHT(TEXT(MADRE!D510,"0"),3),LEFT(TEXT(MADRE!D510,"0"),LEN(TEXT(MADRE!D510,"0"))-6)&amp;"."&amp;MID(TEXT(MADRE!D510,"0"),LEN(TEXT(MADRE!D510,"0"))-5,3)&amp;"."&amp;RIGHT(TEXT(MADRE!D510,"0"),3))))</f>
        <v>🌱   PENNISETUM VILLOSUM (COLA DE ZORRO BLANCA).
📏   E. 4 lts
💰   8.900
📏   OFERTA COMPRANDO 10 UNIDADES O MAS
💰   8.500</v>
      </c>
      <c r="D167" t="str">
        <f t="shared" si="2"/>
        <v>🌱   PENNISETUM VILLOSUM (COLA DE ZORRO BLANCA).
📏   E. 4 lts
💰   8.900
📏   OFERTA COMPRANDO 10 UNIDADES O MAS
💰   8.500</v>
      </c>
    </row>
    <row r="168" spans="1:4" ht="221.25" customHeight="1" x14ac:dyDescent="0.25">
      <c r="A168" t="str">
        <f>TRIM(MADRE!A511)</f>
        <v>Pezuña de vaca (bauhinia flores blanca y purpura).</v>
      </c>
      <c r="B168" s="29" t="str">
        <f>"🌱   "&amp;UPPER(TRIM(MADRE!A511))&amp;CHAR(10)&amp;CHAR(10)&amp;"📏   "&amp;TRIM(MADRE!A512)&amp;CHAR(10)&amp;CHAR(10)&amp;"💰   "&amp;IF(MADRE!D512="","",IF(MADRE!D512&lt;1000,TEXT(MADRE!D512,"0"),IF(MADRE!D512&lt;1000000,LEFT(TEXT(MADRE!D512,"0"),LEN(TEXT(MADRE!D512,"0"))-3)&amp;"."&amp;RIGHT(TEXT(MADRE!D512,"0"),3),LEFT(TEXT(MADRE!D512,"0"),LEN(TEXT(MADRE!D512,"0"))-6)&amp;"."&amp;MID(TEXT(MADRE!D512,"0"),LEN(TEXT(MADRE!D512,"0"))-5,3)&amp;"."&amp;RIGHT(TEXT(MADRE!D512,"0"),3))))&amp;CHAR(10)&amp;CHAR(10)&amp;"📏   "&amp;TRIM(MADRE!A513)&amp;CHAR(10)&amp;CHAR(10)&amp;"💰   "&amp;IF(MADRE!D513="","",IF(MADRE!D513&lt;1000,TEXT(MADRE!D513,"0"),IF(MADRE!D513&lt;1000000,LEFT(TEXT(MADRE!D513,"0"),LEN(TEXT(MADRE!D513,"0"))-3)&amp;"."&amp;RIGHT(TEXT(MADRE!D513,"0"),3),LEFT(TEXT(MADRE!D513,"0"),LEN(TEXT(MADRE!D513,"0"))-6)&amp;"."&amp;MID(TEXT(MADRE!D513,"0"),LEN(TEXT(MADRE!D513,"0"))-5,3)&amp;"."&amp;RIGHT(TEXT(MADRE!D513,"0"),3))))&amp;CHAR(10)&amp;CHAR(10)&amp;"📏   "&amp;TRIM(MADRE!A514)&amp;CHAR(10)&amp;CHAR(10)&amp;"💰   "&amp;IF(MADRE!D514="","",IF(MADRE!D514&lt;1000,TEXT(MADRE!D514,"0"),IF(MADRE!D514&lt;1000000,LEFT(TEXT(MADRE!D514,"0"),LEN(TEXT(MADRE!D514,"0"))-3)&amp;"."&amp;RIGHT(TEXT(MADRE!D514,"0"),3),LEFT(TEXT(MADRE!D514,"0"),LEN(TEXT(MADRE!D514,"0"))-6)&amp;"."&amp;MID(TEXT(MADRE!D514,"0"),LEN(TEXT(MADRE!D514,"0"))-5,3)&amp;"."&amp;RIGHT(TEXT(MADRE!D514,"0"),3))))</f>
        <v>🌱   PEZUÑA DE VACA (BAUHINIA FLORES BLANCA Y PURPURA).
📏   varillon 4 lts. 120-140cm
💰   19.000
📏   con copa 10 lts. 180cm
💰   39.000
📏   con copa 15 lts.
💰   54.945</v>
      </c>
      <c r="D168" t="str">
        <f t="shared" si="2"/>
        <v>🌱   PEZUÑA DE VACA (BAUHINIA FLORES BLANCA Y PURPURA).
📏   varillon 4 lts. 120-140cm
💰   19.000
📏   con copa 10 lts. 180cm
💰   39.000
📏   con copa 15 lts.
💰   54.945</v>
      </c>
    </row>
    <row r="169" spans="1:4" ht="136.5" customHeight="1" x14ac:dyDescent="0.25">
      <c r="A169" t="str">
        <f>TRIM(MADRE!A515)</f>
        <v>Philodendron Misionero</v>
      </c>
      <c r="B169" s="29" t="str">
        <f>"🌱   "&amp;UPPER(TRIM(MADRE!A515))&amp;CHAR(10)&amp;CHAR(10)&amp;"📏   "&amp;TRIM(MADRE!A516)&amp;CHAR(10)&amp;CHAR(10)&amp;"💰   "&amp;IF(MADRE!D516="","",IF(MADRE!D516&lt;1000,TEXT(MADRE!D516,"0"),IF(MADRE!D516&lt;1000000,LEFT(TEXT(MADRE!D516,"0"),LEN(TEXT(MADRE!D516,"0"))-3)&amp;"."&amp;RIGHT(TEXT(MADRE!D516,"0"),3),LEFT(TEXT(MADRE!D516,"0"),LEN(TEXT(MADRE!D516,"0"))-6)&amp;"."&amp;MID(TEXT(MADRE!D516,"0"),LEN(TEXT(MADRE!D516,"0"))-5,3)&amp;"."&amp;RIGHT(TEXT(MADRE!D516,"0"),3))))</f>
        <v>🌱   PHILODENDRON MISIONERO
📏   E..4lts
💰   27.000</v>
      </c>
      <c r="D169" t="str">
        <f t="shared" si="2"/>
        <v>🌱   PHILODENDRON MISIONERO
📏   E..4lts
💰   27.000</v>
      </c>
    </row>
    <row r="170" spans="1:4" ht="213" customHeight="1" x14ac:dyDescent="0.25">
      <c r="A170" t="str">
        <f>TRIM(MADRE!A517)</f>
        <v>Phormium tenax (Formio verde).</v>
      </c>
      <c r="B170" s="29" t="str">
        <f>"🌱   "&amp;UPPER(TRIM(MADRE!A517))&amp;CHAR(10)&amp;CHAR(10)&amp;"📏   "&amp;TRIM(MADRE!A518)&amp;CHAR(10)&amp;CHAR(10)&amp;"💰   "&amp;IF(MADRE!D518="","",IF(MADRE!D518&lt;1000,TEXT(MADRE!D518,"0"),IF(MADRE!D518&lt;1000000,LEFT(TEXT(MADRE!D518,"0"),LEN(TEXT(MADRE!D518,"0"))-3)&amp;"."&amp;RIGHT(TEXT(MADRE!D518,"0"),3),LEFT(TEXT(MADRE!D518,"0"),LEN(TEXT(MADRE!D518,"0"))-6)&amp;"."&amp;MID(TEXT(MADRE!D518,"0"),LEN(TEXT(MADRE!D518,"0"))-5,3)&amp;"."&amp;RIGHT(TEXT(MADRE!D518,"0"),3))))</f>
        <v>🌱   PHORMIUM TENAX (FORMIO VERDE).
📏   E. 10 lts
💰   29.000</v>
      </c>
      <c r="D170" t="str">
        <f t="shared" si="2"/>
        <v>🌱   PHORMIUM TENAX (FORMIO VERDE).
📏   E. 10 lts
💰   29.000</v>
      </c>
    </row>
    <row r="171" spans="1:4" ht="231" customHeight="1" x14ac:dyDescent="0.25">
      <c r="A171" t="str">
        <f>TRIM(MADRE!A519)</f>
        <v>Phormium tenax atropurpurea (Formio rubra).</v>
      </c>
      <c r="B171" s="29" t="str">
        <f>"🌱   "&amp;UPPER(TRIM(MADRE!A519))&amp;CHAR(10)&amp;CHAR(10)&amp;"📏   "&amp;TRIM(MADRE!A520)&amp;CHAR(10)&amp;CHAR(10)&amp;"💰   "&amp;IF(MADRE!D520="","",IF(MADRE!D520&lt;1000,TEXT(MADRE!D520,"0"),IF(MADRE!D520&lt;1000000,LEFT(TEXT(MADRE!D520,"0"),LEN(TEXT(MADRE!D520,"0"))-3)&amp;"."&amp;RIGHT(TEXT(MADRE!D520,"0"),3),LEFT(TEXT(MADRE!D520,"0"),LEN(TEXT(MADRE!D520,"0"))-6)&amp;"."&amp;MID(TEXT(MADRE!D520,"0"),LEN(TEXT(MADRE!D520,"0"))-5,3)&amp;"."&amp;RIGHT(TEXT(MADRE!D520,"0"),3))))</f>
        <v>🌱   PHORMIUM TENAX ATROPURPUREA (FORMIO RUBRA).
📏   E. 10 lts
💰   32.190</v>
      </c>
      <c r="D171" t="str">
        <f t="shared" si="2"/>
        <v>🌱   PHORMIUM TENAX ATROPURPUREA (FORMIO RUBRA).
📏   E. 10 lts
💰   32.190</v>
      </c>
    </row>
    <row r="172" spans="1:4" ht="149.25" customHeight="1" x14ac:dyDescent="0.25">
      <c r="A172" t="str">
        <f>TRIM(MADRE!A521)</f>
        <v>Phormium tenax atropurpurea compacto (Formio rubra enano).</v>
      </c>
      <c r="B172" s="29" t="str">
        <f>"🌱   "&amp;UPPER(TRIM(MADRE!A521))&amp;CHAR(10)&amp;CHAR(10)&amp;"📏   "&amp;TRIM(MADRE!A522)&amp;CHAR(10)&amp;CHAR(10)&amp;"💰   "&amp;IF(MADRE!D522="","",IF(MADRE!D522&lt;1000,TEXT(MADRE!D522,"0"),IF(MADRE!D522&lt;1000000,LEFT(TEXT(MADRE!D522,"0"),LEN(TEXT(MADRE!D522,"0"))-3)&amp;"."&amp;RIGHT(TEXT(MADRE!D522,"0"),3),LEFT(TEXT(MADRE!D522,"0"),LEN(TEXT(MADRE!D522,"0"))-6)&amp;"."&amp;MID(TEXT(MADRE!D522,"0"),LEN(TEXT(MADRE!D522,"0"))-5,3)&amp;"."&amp;RIGHT(TEXT(MADRE!D522,"0"),3))))</f>
        <v>🌱   PHORMIUM TENAX ATROPURPUREA COMPACTO (FORMIO RUBRA ENANO).
📏   E. 10 lts
💰   29.000</v>
      </c>
      <c r="D172" t="str">
        <f t="shared" si="2"/>
        <v>🌱   PHORMIUM TENAX ATROPURPUREA COMPACTO (FORMIO RUBRA ENANO).
📏   E. 10 lts
💰   29.000</v>
      </c>
    </row>
    <row r="173" spans="1:4" ht="243.75" customHeight="1" x14ac:dyDescent="0.25">
      <c r="A173" t="str">
        <f>TRIM(MADRE!A523)</f>
        <v>Phormium tenax bronceado (Formio bronce).</v>
      </c>
      <c r="B173" s="29" t="str">
        <f>"🌱   "&amp;UPPER(TRIM(MADRE!A523))&amp;CHAR(10)&amp;CHAR(10)&amp;"📏   "&amp;TRIM(MADRE!A524)&amp;CHAR(10)&amp;CHAR(10)&amp;"💰   "&amp;IF(MADRE!D524="","",IF(MADRE!D524&lt;1000,TEXT(MADRE!D524,"0"),IF(MADRE!D524&lt;1000000,LEFT(TEXT(MADRE!D524,"0"),LEN(TEXT(MADRE!D524,"0"))-3)&amp;"."&amp;RIGHT(TEXT(MADRE!D524,"0"),3),LEFT(TEXT(MADRE!D524,"0"),LEN(TEXT(MADRE!D524,"0"))-6)&amp;"."&amp;MID(TEXT(MADRE!D524,"0"),LEN(TEXT(MADRE!D524,"0"))-5,3)&amp;"."&amp;RIGHT(TEXT(MADRE!D524,"0"),3))))</f>
        <v>🌱   PHORMIUM TENAX BRONCEADO (FORMIO BRONCE).
📏   E, 10 lts
💰   29.000</v>
      </c>
      <c r="D173" t="str">
        <f t="shared" si="2"/>
        <v>🌱   PHORMIUM TENAX BRONCEADO (FORMIO BRONCE).
📏   E, 10 lts
💰   29.000</v>
      </c>
    </row>
    <row r="174" spans="1:4" ht="141" customHeight="1" x14ac:dyDescent="0.25">
      <c r="A174" t="str">
        <f>TRIM(MADRE!A525)</f>
        <v>Phormium tenax marginata alba (Formio disciplinado).</v>
      </c>
      <c r="B174" s="29" t="str">
        <f>"🌱   "&amp;UPPER(TRIM(MADRE!A525))&amp;CHAR(10)&amp;CHAR(10)&amp;"📏   "&amp;TRIM(MADRE!A526)&amp;CHAR(10)&amp;CHAR(10)&amp;"💰   "&amp;IF(MADRE!D526="","",IF(MADRE!D526&lt;1000,TEXT(MADRE!D526,"0"),IF(MADRE!D526&lt;1000000,LEFT(TEXT(MADRE!D526,"0"),LEN(TEXT(MADRE!D526,"0"))-3)&amp;"."&amp;RIGHT(TEXT(MADRE!D526,"0"),3),LEFT(TEXT(MADRE!D526,"0"),LEN(TEXT(MADRE!D526,"0"))-6)&amp;"."&amp;MID(TEXT(MADRE!D526,"0"),LEN(TEXT(MADRE!D526,"0"))-5,3)&amp;"."&amp;RIGHT(TEXT(MADRE!D526,"0"),3))))</f>
        <v>🌱   PHORMIUM TENAX MARGINATA ALBA (FORMIO DISCIPLINADO).
📏   E. 10 lts
💰   29.000</v>
      </c>
      <c r="D174" t="str">
        <f t="shared" si="2"/>
        <v>🌱   PHORMIUM TENAX MARGINATA ALBA (FORMIO DISCIPLINADO).
📏   E. 10 lts
💰   29.000</v>
      </c>
    </row>
    <row r="175" spans="1:4" ht="216" customHeight="1" x14ac:dyDescent="0.25">
      <c r="A175" t="str">
        <f>TRIM(MADRE!A527)</f>
        <v>Phormium tenax marginata alba compacto (Formio disciplinado enano).</v>
      </c>
      <c r="B175" s="29" t="str">
        <f>"🌱   "&amp;UPPER(TRIM(MADRE!A527))&amp;CHAR(10)&amp;CHAR(10)&amp;"📏   "&amp;TRIM(MADRE!A528)&amp;CHAR(10)&amp;CHAR(10)&amp;"💰   "&amp;IF(MADRE!D528="","",IF(MADRE!D528&lt;1000,TEXT(MADRE!D528,"0"),IF(MADRE!D528&lt;1000000,LEFT(TEXT(MADRE!D528,"0"),LEN(TEXT(MADRE!D528,"0"))-3)&amp;"."&amp;RIGHT(TEXT(MADRE!D528,"0"),3),LEFT(TEXT(MADRE!D528,"0"),LEN(TEXT(MADRE!D528,"0"))-6)&amp;"."&amp;MID(TEXT(MADRE!D528,"0"),LEN(TEXT(MADRE!D528,"0"))-5,3)&amp;"."&amp;RIGHT(TEXT(MADRE!D528,"0"),3))))&amp;CHAR(10)&amp;CHAR(10)&amp;"📏   "&amp;TRIM(MADRE!A529)&amp;CHAR(10)&amp;CHAR(10)&amp;"💰   "&amp;IF(MADRE!D529="","",IF(MADRE!D529&lt;1000,TEXT(MADRE!D529,"0"),IF(MADRE!D529&lt;1000000,LEFT(TEXT(MADRE!D529,"0"),LEN(TEXT(MADRE!D529,"0"))-3)&amp;"."&amp;RIGHT(TEXT(MADRE!D529,"0"),3),LEFT(TEXT(MADRE!D529,"0"),LEN(TEXT(MADRE!D529,"0"))-6)&amp;"."&amp;MID(TEXT(MADRE!D529,"0"),LEN(TEXT(MADRE!D529,"0"))-5,3)&amp;"."&amp;RIGHT(TEXT(MADRE!D529,"0"),3))))</f>
        <v>🌱   PHORMIUM TENAX MARGINATA ALBA COMPACTO (FORMIO DISCIPLINADO ENANO).
📏   E. 4 lts
💰   18.870
📏   E. 10 lts
💰   36.630</v>
      </c>
      <c r="D175" t="str">
        <f t="shared" si="2"/>
        <v>🌱   PHORMIUM TENAX MARGINATA ALBA COMPACTO (FORMIO DISCIPLINADO ENANO).
📏   E. 4 lts
💰   18.870
📏   E. 10 lts
💰   36.630</v>
      </c>
    </row>
    <row r="176" spans="1:4" ht="142.5" customHeight="1" x14ac:dyDescent="0.25">
      <c r="A176" t="str">
        <f>TRIM(MADRE!A530)</f>
        <v>Phormium tenax sundwner (formio rosado).</v>
      </c>
      <c r="B176" s="29" t="str">
        <f>"🌱   "&amp;UPPER(TRIM(MADRE!A530))&amp;CHAR(10)&amp;CHAR(10)&amp;"📏   "&amp;TRIM(MADRE!A531)&amp;CHAR(10)&amp;CHAR(10)&amp;"💰   "&amp;IF(MADRE!D531="","",IF(MADRE!D531&lt;1000,TEXT(MADRE!D531,"0"),IF(MADRE!D531&lt;1000000,LEFT(TEXT(MADRE!D531,"0"),LEN(TEXT(MADRE!D531,"0"))-3)&amp;"."&amp;RIGHT(TEXT(MADRE!D531,"0"),3),LEFT(TEXT(MADRE!D531,"0"),LEN(TEXT(MADRE!D531,"0"))-6)&amp;"."&amp;MID(TEXT(MADRE!D531,"0"),LEN(TEXT(MADRE!D531,"0"))-5,3)&amp;"."&amp;RIGHT(TEXT(MADRE!D531,"0"),3))))&amp;CHAR(10)&amp;CHAR(10)&amp;"📏   "&amp;TRIM(MADRE!A532)&amp;CHAR(10)&amp;CHAR(10)&amp;"💰   "&amp;IF(MADRE!D532="","",IF(MADRE!D532&lt;1000,TEXT(MADRE!D532,"0"),IF(MADRE!D532&lt;1000000,LEFT(TEXT(MADRE!D532,"0"),LEN(TEXT(MADRE!D532,"0"))-3)&amp;"."&amp;RIGHT(TEXT(MADRE!D532,"0"),3),LEFT(TEXT(MADRE!D532,"0"),LEN(TEXT(MADRE!D532,"0"))-6)&amp;"."&amp;MID(TEXT(MADRE!D532,"0"),LEN(TEXT(MADRE!D532,"0"))-5,3)&amp;"."&amp;RIGHT(TEXT(MADRE!D532,"0"),3))))</f>
        <v>🌱   PHORMIUM TENAX SUNDWNER (FORMIO ROSADO).
📏   E. 4 lts
💰   26.640
📏   E. 10 lts
💰   59.940</v>
      </c>
      <c r="D176" t="str">
        <f t="shared" si="2"/>
        <v>🌱   PHORMIUM TENAX SUNDWNER (FORMIO ROSADO).
📏   E. 4 lts
💰   26.640
📏   E. 10 lts
💰   59.940</v>
      </c>
    </row>
    <row r="177" spans="1:4" ht="132.75" customHeight="1" x14ac:dyDescent="0.25">
      <c r="A177" t="str">
        <f>TRIM(MADRE!A533)</f>
        <v>Phormium tenax tom thum.</v>
      </c>
      <c r="B177" s="29" t="str">
        <f>"🌱   "&amp;UPPER(TRIM(MADRE!A533))&amp;CHAR(10)&amp;CHAR(10)&amp;"📏   "&amp;TRIM(MADRE!A534)&amp;CHAR(10)&amp;CHAR(10)&amp;"💰   "&amp;IF(MADRE!D534="","",IF(MADRE!D534&lt;1000,TEXT(MADRE!D534,"0"),IF(MADRE!D534&lt;1000000,LEFT(TEXT(MADRE!D534,"0"),LEN(TEXT(MADRE!D534,"0"))-3)&amp;"."&amp;RIGHT(TEXT(MADRE!D534,"0"),3),LEFT(TEXT(MADRE!D534,"0"),LEN(TEXT(MADRE!D534,"0"))-6)&amp;"."&amp;MID(TEXT(MADRE!D534,"0"),LEN(TEXT(MADRE!D534,"0"))-5,3)&amp;"."&amp;RIGHT(TEXT(MADRE!D534,"0"),3))))&amp;CHAR(10)&amp;CHAR(10)&amp;"📏   "&amp;TRIM(MADRE!A535)&amp;CHAR(10)&amp;CHAR(10)&amp;"💰   "&amp;IF(MADRE!D535="","",IF(MADRE!D535&lt;1000,TEXT(MADRE!D535,"0"),IF(MADRE!D535&lt;1000000,LEFT(TEXT(MADRE!D535,"0"),LEN(TEXT(MADRE!D535,"0"))-3)&amp;"."&amp;RIGHT(TEXT(MADRE!D535,"0"),3),LEFT(TEXT(MADRE!D535,"0"),LEN(TEXT(MADRE!D535,"0"))-6)&amp;"."&amp;MID(TEXT(MADRE!D535,"0"),LEN(TEXT(MADRE!D535,"0"))-5,3)&amp;"."&amp;RIGHT(TEXT(MADRE!D535,"0"),3))))</f>
        <v>🌱   PHORMIUM TENAX TOM THUM.
📏   E. 4 lts
💰   18.870
📏   E. 10 lts
💰   36.630</v>
      </c>
      <c r="D177" t="str">
        <f t="shared" si="2"/>
        <v>🌱   PHORMIUM TENAX TOM THUM.
📏   E. 4 lts
💰   18.870
📏   E. 10 lts
💰   36.630</v>
      </c>
    </row>
    <row r="178" spans="1:4" ht="147" customHeight="1" x14ac:dyDescent="0.25">
      <c r="A178" t="str">
        <f>TRIM(MADRE!A536)</f>
        <v>Photinia frasseri.</v>
      </c>
      <c r="B178" s="29" t="str">
        <f>"🌱   "&amp;UPPER(TRIM(MADRE!A536))&amp;CHAR(10)&amp;CHAR(10)&amp;"📏   "&amp;TRIM(MADRE!A537)&amp;CHAR(10)&amp;CHAR(10)&amp;"💰   "&amp;IF(MADRE!D537="","",IF(MADRE!D537&lt;1000,TEXT(MADRE!D537,"0"),IF(MADRE!D537&lt;1000000,LEFT(TEXT(MADRE!D537,"0"),LEN(TEXT(MADRE!D537,"0"))-3)&amp;"."&amp;RIGHT(TEXT(MADRE!D537,"0"),3),LEFT(TEXT(MADRE!D537,"0"),LEN(TEXT(MADRE!D537,"0"))-6)&amp;"."&amp;MID(TEXT(MADRE!D537,"0"),LEN(TEXT(MADRE!D537,"0"))-5,3)&amp;"."&amp;RIGHT(TEXT(MADRE!D537,"0"),3))))&amp;CHAR(10)&amp;CHAR(10)&amp;"📏   "&amp;TRIM(MADRE!A538)&amp;CHAR(10)&amp;CHAR(10)&amp;"💰   "&amp;IF(MADRE!D538="","",IF(MADRE!D538&lt;1000,TEXT(MADRE!D538,"0"),IF(MADRE!D538&lt;1000000,LEFT(TEXT(MADRE!D538,"0"),LEN(TEXT(MADRE!D538,"0"))-3)&amp;"."&amp;RIGHT(TEXT(MADRE!D538,"0"),3),LEFT(TEXT(MADRE!D538,"0"),LEN(TEXT(MADRE!D538,"0"))-6)&amp;"."&amp;MID(TEXT(MADRE!D538,"0"),LEN(TEXT(MADRE!D538,"0"))-5,3)&amp;"."&amp;RIGHT(TEXT(MADRE!D538,"0"),3))))&amp;CHAR(10)&amp;CHAR(10)&amp;"📏   "&amp;TRIM(MADRE!A539)&amp;CHAR(10)&amp;CHAR(10)&amp;"💰   "&amp;IF(MADRE!D539="","",IF(MADRE!D539&lt;1000,TEXT(MADRE!D539,"0"),IF(MADRE!D539&lt;1000000,LEFT(TEXT(MADRE!D539,"0"),LEN(TEXT(MADRE!D539,"0"))-3)&amp;"."&amp;RIGHT(TEXT(MADRE!D539,"0"),3),LEFT(TEXT(MADRE!D539,"0"),LEN(TEXT(MADRE!D539,"0"))-6)&amp;"."&amp;MID(TEXT(MADRE!D539,"0"),LEN(TEXT(MADRE!D539,"0"))-5,3)&amp;"."&amp;RIGHT(TEXT(MADRE!D539,"0"),3))))&amp;CHAR(10)&amp;CHAR(10)&amp;"📏   "&amp;TRIM(MADRE!A540)&amp;CHAR(10)&amp;CHAR(10)&amp;"💰   "&amp;IF(MADRE!D540="","",IF(MADRE!D540&lt;1000,TEXT(MADRE!D540,"0"),IF(MADRE!D540&lt;1000000,LEFT(TEXT(MADRE!D540,"0"),LEN(TEXT(MADRE!D540,"0"))-3)&amp;"."&amp;RIGHT(TEXT(MADRE!D540,"0"),3),LEFT(TEXT(MADRE!D540,"0"),LEN(TEXT(MADRE!D540,"0"))-6)&amp;"."&amp;MID(TEXT(MADRE!D540,"0"),LEN(TEXT(MADRE!D540,"0"))-5,3)&amp;"."&amp;RIGHT(TEXT(MADRE!D540,"0"),3))))</f>
        <v>🌱   PHOTINIA FRASSERI.
📏   E 10 lts 120cm
💰   39.000
📏   E 15 lts 140-150cm
💰   57.000
📏   E 20 lts 180cm
💰   74.000
📏   E 30 lts 200cm
💰   99.000</v>
      </c>
      <c r="D178" t="str">
        <f t="shared" si="2"/>
        <v>🌱   PHOTINIA FRASSERI.
📏   E 10 lts 120cm
💰   39.000
📏   E 15 lts 140-150cm
💰   57.000
📏   E 20 lts 180cm
💰   74.000
📏   E 30 lts 200cm
💰   99.000</v>
      </c>
    </row>
    <row r="179" spans="1:4" ht="235.5" customHeight="1" x14ac:dyDescent="0.25">
      <c r="A179" t="str">
        <f>TRIM(MADRE!A541)</f>
        <v>Pinus elliotti</v>
      </c>
      <c r="B179" s="29" t="str">
        <f>"🌱   "&amp;UPPER(TRIM(MADRE!A541))&amp;CHAR(10)&amp;CHAR(10)&amp;"📏   "&amp;TRIM(MADRE!A542)&amp;CHAR(10)&amp;CHAR(10)&amp;"💰   "&amp;IF(MADRE!D542="","",IF(MADRE!D542&lt;1000,TEXT(MADRE!D542,"0"),IF(MADRE!D542&lt;1000000,LEFT(TEXT(MADRE!D542,"0"),LEN(TEXT(MADRE!D542,"0"))-3)&amp;"."&amp;RIGHT(TEXT(MADRE!D542,"0"),3),LEFT(TEXT(MADRE!D542,"0"),LEN(TEXT(MADRE!D542,"0"))-6)&amp;"."&amp;MID(TEXT(MADRE!D542,"0"),LEN(TEXT(MADRE!D542,"0"))-5,3)&amp;"."&amp;RIGHT(TEXT(MADRE!D542,"0"),3))))&amp;CHAR(10)&amp;CHAR(10)&amp;"📏   "&amp;TRIM(MADRE!A543)&amp;CHAR(10)&amp;CHAR(10)&amp;"💰   "&amp;IF(MADRE!D543="","",IF(MADRE!D543&lt;1000,TEXT(MADRE!D543,"0"),IF(MADRE!D543&lt;1000000,LEFT(TEXT(MADRE!D543,"0"),LEN(TEXT(MADRE!D543,"0"))-3)&amp;"."&amp;RIGHT(TEXT(MADRE!D543,"0"),3),LEFT(TEXT(MADRE!D543,"0"),LEN(TEXT(MADRE!D543,"0"))-6)&amp;"."&amp;MID(TEXT(MADRE!D543,"0"),LEN(TEXT(MADRE!D543,"0"))-5,3)&amp;"."&amp;RIGHT(TEXT(MADRE!D543,"0"),3))))&amp;CHAR(10)&amp;CHAR(10)&amp;"📏   "&amp;TRIM(MADRE!A544)&amp;CHAR(10)&amp;CHAR(10)&amp;"💰   "&amp;IF(MADRE!D544="","",IF(MADRE!D544&lt;1000,TEXT(MADRE!D544,"0"),IF(MADRE!D544&lt;1000000,LEFT(TEXT(MADRE!D544,"0"),LEN(TEXT(MADRE!D544,"0"))-3)&amp;"."&amp;RIGHT(TEXT(MADRE!D544,"0"),3),LEFT(TEXT(MADRE!D544,"0"),LEN(TEXT(MADRE!D544,"0"))-6)&amp;"."&amp;MID(TEXT(MADRE!D544,"0"),LEN(TEXT(MADRE!D544,"0"))-5,3)&amp;"."&amp;RIGHT(TEXT(MADRE!D544,"0"),3))))&amp;CHAR(10)&amp;CHAR(10)&amp;"📏   "&amp;TRIM(MADRE!A545)&amp;CHAR(10)&amp;CHAR(10)&amp;"💰   "&amp;IF(MADRE!D545="","",IF(MADRE!D545&lt;1000,TEXT(MADRE!D545,"0"),IF(MADRE!D545&lt;1000000,LEFT(TEXT(MADRE!D545,"0"),LEN(TEXT(MADRE!D545,"0"))-3)&amp;"."&amp;RIGHT(TEXT(MADRE!D545,"0"),3),LEFT(TEXT(MADRE!D545,"0"),LEN(TEXT(MADRE!D545,"0"))-6)&amp;"."&amp;MID(TEXT(MADRE!D545,"0"),LEN(TEXT(MADRE!D545,"0"))-5,3)&amp;"."&amp;RIGHT(TEXT(MADRE!D545,"0"),3))))</f>
        <v>🌱   PINUS ELLIOTTI
📏   80-100 cm. E. 4 lts.
💰   19.000
📏   100-120 cm. E. 10 lts.
💰   37.000
📏   120-150 cm alt.
💰   57.000
📏   150-180 cm alt.
💰   78.144</v>
      </c>
      <c r="D179" t="str">
        <f t="shared" si="2"/>
        <v>🌱   PINUS ELLIOTTI
📏   80-100 cm. E. 4 lts.
💰   19.000
📏   100-120 cm. E. 10 lts.
💰   37.000
📏   120-150 cm alt.
💰   57.000
📏   150-180 cm alt.
💰   78.144</v>
      </c>
    </row>
    <row r="180" spans="1:4" ht="133.5" customHeight="1" x14ac:dyDescent="0.25">
      <c r="A180" t="str">
        <f>TRIM(MADRE!A546)</f>
        <v>Pittosporum toriba.</v>
      </c>
      <c r="B180" s="29" t="str">
        <f>"🌱   "&amp;UPPER(TRIM(MADRE!A546))&amp;CHAR(10)&amp;CHAR(10)&amp;"📏   "&amp;TRIM(MADRE!A547)&amp;CHAR(10)&amp;CHAR(10)&amp;"💰   "&amp;IF(MADRE!D547="","",IF(MADRE!D547&lt;1000,TEXT(MADRE!D547,"0"),IF(MADRE!D547&lt;1000000,LEFT(TEXT(MADRE!D547,"0"),LEN(TEXT(MADRE!D547,"0"))-3)&amp;"."&amp;RIGHT(TEXT(MADRE!D547,"0"),3),LEFT(TEXT(MADRE!D547,"0"),LEN(TEXT(MADRE!D547,"0"))-6)&amp;"."&amp;MID(TEXT(MADRE!D547,"0"),LEN(TEXT(MADRE!D547,"0"))-5,3)&amp;"."&amp;RIGHT(TEXT(MADRE!D547,"0"),3))))&amp;CHAR(10)&amp;CHAR(10)&amp;"📏   "&amp;TRIM(MADRE!A548)&amp;CHAR(10)&amp;CHAR(10)&amp;"💰   "&amp;IF(MADRE!D548="","",IF(MADRE!D548&lt;1000,TEXT(MADRE!D548,"0"),IF(MADRE!D548&lt;1000000,LEFT(TEXT(MADRE!D548,"0"),LEN(TEXT(MADRE!D548,"0"))-3)&amp;"."&amp;RIGHT(TEXT(MADRE!D548,"0"),3),LEFT(TEXT(MADRE!D548,"0"),LEN(TEXT(MADRE!D548,"0"))-6)&amp;"."&amp;MID(TEXT(MADRE!D548,"0"),LEN(TEXT(MADRE!D548,"0"))-5,3)&amp;"."&amp;RIGHT(TEXT(MADRE!D548,"0"),3))))</f>
        <v>🌱   PITTOSPORUM TORIBA.
📏   E. 4 lts
💰   12.232
📏   E. 10 lts
💰   32.190</v>
      </c>
      <c r="D180" t="str">
        <f t="shared" si="2"/>
        <v>🌱   PITTOSPORUM TORIBA.
📏   E. 4 lts
💰   12.232
📏   E. 10 lts
💰   32.190</v>
      </c>
    </row>
    <row r="181" spans="1:4" ht="90" customHeight="1" x14ac:dyDescent="0.25">
      <c r="A181" t="str">
        <f>TRIM(MADRE!A549)</f>
        <v>Pittosporum toriba wheeleri (Azarero enano).</v>
      </c>
      <c r="B181" s="29" t="str">
        <f>"🌱   "&amp;UPPER(TRIM(MADRE!A549))&amp;CHAR(10)&amp;CHAR(10)&amp;"📏   "&amp;TRIM(MADRE!A550)&amp;CHAR(10)&amp;CHAR(10)&amp;"💰   "&amp;IF(MADRE!D550="","",IF(MADRE!D550&lt;1000,TEXT(MADRE!D550,"0"),IF(MADRE!D550&lt;1000000,LEFT(TEXT(MADRE!D550,"0"),LEN(TEXT(MADRE!D550,"0"))-3)&amp;"."&amp;RIGHT(TEXT(MADRE!D550,"0"),3),LEFT(TEXT(MADRE!D550,"0"),LEN(TEXT(MADRE!D550,"0"))-6)&amp;"."&amp;MID(TEXT(MADRE!D550,"0"),LEN(TEXT(MADRE!D550,"0"))-5,3)&amp;"."&amp;RIGHT(TEXT(MADRE!D550,"0"),3))))&amp;CHAR(10)&amp;CHAR(10)&amp;"📏   "&amp;TRIM(MADRE!A551)&amp;CHAR(10)&amp;CHAR(10)&amp;"💰   "&amp;IF(MADRE!D551="","",IF(MADRE!D551&lt;1000,TEXT(MADRE!D551,"0"),IF(MADRE!D551&lt;1000000,LEFT(TEXT(MADRE!D551,"0"),LEN(TEXT(MADRE!D551,"0"))-3)&amp;"."&amp;RIGHT(TEXT(MADRE!D551,"0"),3),LEFT(TEXT(MADRE!D551,"0"),LEN(TEXT(MADRE!D551,"0"))-6)&amp;"."&amp;MID(TEXT(MADRE!D551,"0"),LEN(TEXT(MADRE!D551,"0"))-5,3)&amp;"."&amp;RIGHT(TEXT(MADRE!D551,"0"),3))))&amp;CHAR(10)&amp;CHAR(10)&amp;"📏   "&amp;TRIM(MADRE!A552)&amp;CHAR(10)&amp;CHAR(10)&amp;"💰   "&amp;IF(MADRE!D552="","",IF(MADRE!D552&lt;1000,TEXT(MADRE!D552,"0"),IF(MADRE!D552&lt;1000000,LEFT(TEXT(MADRE!D552,"0"),LEN(TEXT(MADRE!D552,"0"))-3)&amp;"."&amp;RIGHT(TEXT(MADRE!D552,"0"),3),LEFT(TEXT(MADRE!D552,"0"),LEN(TEXT(MADRE!D552,"0"))-6)&amp;"."&amp;MID(TEXT(MADRE!D552,"0"),LEN(TEXT(MADRE!D552,"0"))-5,3)&amp;"."&amp;RIGHT(TEXT(MADRE!D552,"0"),3))))&amp;CHAR(10)&amp;CHAR(10)&amp;"📏   "&amp;TRIM(MADRE!A553)&amp;CHAR(10)&amp;CHAR(10)&amp;"💰   "&amp;IF(MADRE!D553="","",IF(MADRE!D553&lt;1000,TEXT(MADRE!D553,"0"),IF(MADRE!D553&lt;1000000,LEFT(TEXT(MADRE!D553,"0"),LEN(TEXT(MADRE!D553,"0"))-3)&amp;"."&amp;RIGHT(TEXT(MADRE!D553,"0"),3),LEFT(TEXT(MADRE!D553,"0"),LEN(TEXT(MADRE!D553,"0"))-6)&amp;"."&amp;MID(TEXT(MADRE!D553,"0"),LEN(TEXT(MADRE!D553,"0"))-5,3)&amp;"."&amp;RIGHT(TEXT(MADRE!D553,"0"),3))))</f>
        <v>🌱   PITTOSPORUM TORIBA WHEELERI (AZARERO ENANO).
📏   E. 4 lts
💰   10.462
📏   E. 4 lts OFERTA COMPRANDO 10 UNIDADES O MAS
💰   9.957
📏   E. 10 lts
💰   29.000
📏   E. 10lts OFERTA COMPRANDO 10 UNIDADES O MAS
💰   25.000</v>
      </c>
      <c r="D181" t="str">
        <f t="shared" si="2"/>
        <v>🌱   PITTOSPORUM TORIBA WHEELERI (AZARERO ENANO).
📏   E. 4 lts
💰   10.462
📏   E. 4 lts OFERTA COMPRANDO 10 UNIDADES O MAS
💰   9.957
📏   E. 10 lts
💰   29.000
📏   E. 10lts OFERTA COMPRANDO 10 UNIDADES O MAS
💰   25.000</v>
      </c>
    </row>
    <row r="182" spans="1:4" ht="140.25" customHeight="1" x14ac:dyDescent="0.25">
      <c r="A182" t="str">
        <f>TRIM(MADRE!A554)</f>
        <v>Plátano (Platanus acerifolia).</v>
      </c>
      <c r="B182" s="29" t="str">
        <f>"🌱   "&amp;UPPER(TRIM(MADRE!A554))&amp;CHAR(10)&amp;CHAR(10)&amp;"📏   "&amp;TRIM(MADRE!A555)&amp;CHAR(10)&amp;CHAR(10)&amp;"💰   "&amp;IF(MADRE!D555="","",IF(MADRE!D555&lt;1000,TEXT(MADRE!D555,"0"),IF(MADRE!D555&lt;1000000,LEFT(TEXT(MADRE!D555,"0"),LEN(TEXT(MADRE!D555,"0"))-3)&amp;"."&amp;RIGHT(TEXT(MADRE!D555,"0"),3),LEFT(TEXT(MADRE!D555,"0"),LEN(TEXT(MADRE!D555,"0"))-6)&amp;"."&amp;MID(TEXT(MADRE!D555,"0"),LEN(TEXT(MADRE!D555,"0"))-5,3)&amp;"."&amp;RIGHT(TEXT(MADRE!D555,"0"),3))))&amp;CHAR(10)&amp;CHAR(10)&amp;"📏   "&amp;TRIM(MADRE!A556)&amp;CHAR(10)&amp;CHAR(10)&amp;"💰   "&amp;IF(MADRE!D556="","",IF(MADRE!D556&lt;1000,TEXT(MADRE!D556,"0"),IF(MADRE!D556&lt;1000000,LEFT(TEXT(MADRE!D556,"0"),LEN(TEXT(MADRE!D556,"0"))-3)&amp;"."&amp;RIGHT(TEXT(MADRE!D556,"0"),3),LEFT(TEXT(MADRE!D556,"0"),LEN(TEXT(MADRE!D556,"0"))-6)&amp;"."&amp;MID(TEXT(MADRE!D556,"0"),LEN(TEXT(MADRE!D556,"0"))-5,3)&amp;"."&amp;RIGHT(TEXT(MADRE!D556,"0"),3))))</f>
        <v>🌱   PLÁTANO (PLATANUS ACERIFOLIA).
📏   6-8 cm circunsferencia de tronco, altura180cm
💰   72.000
📏   8-10 cm circ. 210cm
💰   92.000</v>
      </c>
      <c r="D182" t="str">
        <f t="shared" si="2"/>
        <v>🌱   PLÁTANO (PLATANUS ACERIFOLIA).
📏   6-8 cm circunsferencia de tronco, altura180cm
💰   72.000
📏   8-10 cm circ. 210cm
💰   92.000</v>
      </c>
    </row>
    <row r="183" spans="1:4" ht="141" customHeight="1" x14ac:dyDescent="0.25">
      <c r="A183" t="str">
        <f>TRIM(MADRE!A557)</f>
        <v>Prunus pissardi.</v>
      </c>
      <c r="B183" s="29" t="str">
        <f>"🌱   "&amp;UPPER(TRIM(MADRE!A557))&amp;CHAR(10)&amp;CHAR(10)&amp;"📏   "&amp;TRIM(MADRE!A558)&amp;CHAR(10)&amp;CHAR(10)&amp;"💰   "&amp;IF(MADRE!D558="","",IF(MADRE!D558&lt;1000,TEXT(MADRE!D558,"0"),IF(MADRE!D558&lt;1000000,LEFT(TEXT(MADRE!D558,"0"),LEN(TEXT(MADRE!D558,"0"))-3)&amp;"."&amp;RIGHT(TEXT(MADRE!D558,"0"),3),LEFT(TEXT(MADRE!D558,"0"),LEN(TEXT(MADRE!D558,"0"))-6)&amp;"."&amp;MID(TEXT(MADRE!D558,"0"),LEN(TEXT(MADRE!D558,"0"))-5,3)&amp;"."&amp;RIGHT(TEXT(MADRE!D558,"0"),3))))&amp;CHAR(10)&amp;CHAR(10)&amp;"📏   "&amp;TRIM(MADRE!A559)&amp;CHAR(10)&amp;CHAR(10)&amp;"💰   "&amp;IF(MADRE!D559="","",IF(MADRE!D559&lt;1000,TEXT(MADRE!D559,"0"),IF(MADRE!D559&lt;1000000,LEFT(TEXT(MADRE!D559,"0"),LEN(TEXT(MADRE!D559,"0"))-3)&amp;"."&amp;RIGHT(TEXT(MADRE!D559,"0"),3),LEFT(TEXT(MADRE!D559,"0"),LEN(TEXT(MADRE!D559,"0"))-6)&amp;"."&amp;MID(TEXT(MADRE!D559,"0"),LEN(TEXT(MADRE!D559,"0"))-5,3)&amp;"."&amp;RIGHT(TEXT(MADRE!D559,"0"),3))))&amp;CHAR(10)&amp;CHAR(10)&amp;"📏   "&amp;TRIM(MADRE!A560)&amp;CHAR(10)&amp;CHAR(10)&amp;"💰   "&amp;IF(MADRE!D560="","",IF(MADRE!D560&lt;1000,TEXT(MADRE!D560,"0"),IF(MADRE!D560&lt;1000000,LEFT(TEXT(MADRE!D560,"0"),LEN(TEXT(MADRE!D560,"0"))-3)&amp;"."&amp;RIGHT(TEXT(MADRE!D560,"0"),3),LEFT(TEXT(MADRE!D560,"0"),LEN(TEXT(MADRE!D560,"0"))-6)&amp;"."&amp;MID(TEXT(MADRE!D560,"0"),LEN(TEXT(MADRE!D560,"0"))-5,3)&amp;"."&amp;RIGHT(TEXT(MADRE!D560,"0"),3))))&amp;CHAR(10)&amp;CHAR(10)&amp;"📏   "&amp;TRIM(MADRE!A561)&amp;CHAR(10)&amp;CHAR(10)&amp;"💰   "&amp;IF(MADRE!D561="","",IF(MADRE!D561&lt;1000,TEXT(MADRE!D561,"0"),IF(MADRE!D561&lt;1000000,LEFT(TEXT(MADRE!D561,"0"),LEN(TEXT(MADRE!D561,"0"))-3)&amp;"."&amp;RIGHT(TEXT(MADRE!D561,"0"),3),LEFT(TEXT(MADRE!D561,"0"),LEN(TEXT(MADRE!D561,"0"))-6)&amp;"."&amp;MID(TEXT(MADRE!D561,"0"),LEN(TEXT(MADRE!D561,"0"))-5,3)&amp;"."&amp;RIGHT(TEXT(MADRE!D561,"0"),3))))&amp;CHAR(10)&amp;CHAR(10)&amp;"📏   "&amp;TRIM(MADRE!A562)&amp;CHAR(10)&amp;CHAR(10)&amp;"💰   "&amp;IF(MADRE!D562="","",IF(MADRE!D562&lt;1000,TEXT(MADRE!D562,"0"),IF(MADRE!D562&lt;1000000,LEFT(TEXT(MADRE!D562,"0"),LEN(TEXT(MADRE!D562,"0"))-3)&amp;"."&amp;RIGHT(TEXT(MADRE!D562,"0"),3),LEFT(TEXT(MADRE!D562,"0"),LEN(TEXT(MADRE!D562,"0"))-6)&amp;"."&amp;MID(TEXT(MADRE!D562,"0"),LEN(TEXT(MADRE!D562,"0"))-5,3)&amp;"."&amp;RIGHT(TEXT(MADRE!D562,"0"),3))))&amp;CHAR(10)&amp;CHAR(10)&amp;"📏   "&amp;TRIM(MADRE!A563)&amp;CHAR(10)&amp;CHAR(10)&amp;"💰   "&amp;IF(MADRE!D563="","",IF(MADRE!D563&lt;1000,TEXT(MADRE!D563,"0"),IF(MADRE!D563&lt;1000000,LEFT(TEXT(MADRE!D563,"0"),LEN(TEXT(MADRE!D563,"0"))-3)&amp;"."&amp;RIGHT(TEXT(MADRE!D563,"0"),3),LEFT(TEXT(MADRE!D563,"0"),LEN(TEXT(MADRE!D563,"0"))-6)&amp;"."&amp;MID(TEXT(MADRE!D563,"0"),LEN(TEXT(MADRE!D563,"0"))-5,3)&amp;"."&amp;RIGHT(TEXT(MADRE!D563,"0"),3))))&amp;CHAR(10)&amp;CHAR(10)&amp;"📏   "&amp;TRIM(MADRE!A564)&amp;CHAR(10)&amp;CHAR(10)&amp;"💰   "&amp;IF(MADRE!D564="","",IF(MADRE!D564&lt;1000,TEXT(MADRE!D564,"0"),IF(MADRE!D564&lt;1000000,LEFT(TEXT(MADRE!D564,"0"),LEN(TEXT(MADRE!D564,"0"))-3)&amp;"."&amp;RIGHT(TEXT(MADRE!D564,"0"),3),LEFT(TEXT(MADRE!D564,"0"),LEN(TEXT(MADRE!D564,"0"))-6)&amp;"."&amp;MID(TEXT(MADRE!D564,"0"),LEN(TEXT(MADRE!D564,"0"))-5,3)&amp;"."&amp;RIGHT(TEXT(MADRE!D564,"0"),3))))</f>
        <v>🌱   PRUNUS PISSARDI.
📏   E. 10 lts 180cmde altura arbolito
💰   65.934
📏   E. 15 lts 210cm de altura arbolito
💰   86.000
📏   E. 10 lts 100cm arbusto
💰   27.000
📏   E. 15 lts 120cm arbusto
💰   36.500
📏   Rayito de sol Flor roja o blanca
💰   
📏   E. 4lts
💰   8.900
📏   OFERTA COMPRANDO 10 UNIDADES O MAS
💰   8.500</v>
      </c>
      <c r="D183" t="str">
        <f t="shared" si="2"/>
        <v>🌱   PRUNUS PISSARDI.
📏   E. 10 lts 180cmde altura arbolito
💰   65.934
📏   E. 15 lts 210cm de altura arbolito
💰   86.000
📏   E. 10 lts 100cm arbusto
💰   27.000
📏   E. 15 lts 120cm arbusto
💰   36.500
📏   Rayito de sol Flor roja o blanca
💰   
📏   E. 4lts
💰   8.900
📏   OFERTA COMPRANDO 10 UNIDADES O MAS
💰   8.500</v>
      </c>
    </row>
    <row r="184" spans="1:4" ht="90" customHeight="1" x14ac:dyDescent="0.25">
      <c r="A184" t="str">
        <f>TRIM(MADRE!A565)</f>
        <v>Retama (Spartium).</v>
      </c>
      <c r="B184" s="29" t="str">
        <f>"🌱   "&amp;UPPER(TRIM(MADRE!A565))&amp;CHAR(10)&amp;CHAR(10)&amp;"📏   "&amp;TRIM(MADRE!A566)&amp;CHAR(10)&amp;CHAR(10)&amp;"💰   "&amp;IF(MADRE!D566="","",IF(MADRE!D566&lt;1000,TEXT(MADRE!D566,"0"),IF(MADRE!D566&lt;1000000,LEFT(TEXT(MADRE!D566,"0"),LEN(TEXT(MADRE!D566,"0"))-3)&amp;"."&amp;RIGHT(TEXT(MADRE!D566,"0"),3),LEFT(TEXT(MADRE!D566,"0"),LEN(TEXT(MADRE!D566,"0"))-6)&amp;"."&amp;MID(TEXT(MADRE!D566,"0"),LEN(TEXT(MADRE!D566,"0"))-5,3)&amp;"."&amp;RIGHT(TEXT(MADRE!D566,"0"),3))))&amp;CHAR(10)&amp;CHAR(10)&amp;"📏   "&amp;TRIM(MADRE!A567)&amp;CHAR(10)&amp;CHAR(10)&amp;"💰   "&amp;IF(MADRE!D567="","",IF(MADRE!D567&lt;1000,TEXT(MADRE!D567,"0"),IF(MADRE!D567&lt;1000000,LEFT(TEXT(MADRE!D567,"0"),LEN(TEXT(MADRE!D567,"0"))-3)&amp;"."&amp;RIGHT(TEXT(MADRE!D567,"0"),3),LEFT(TEXT(MADRE!D567,"0"),LEN(TEXT(MADRE!D567,"0"))-6)&amp;"."&amp;MID(TEXT(MADRE!D567,"0"),LEN(TEXT(MADRE!D567,"0"))-5,3)&amp;"."&amp;RIGHT(TEXT(MADRE!D567,"0"),3))))</f>
        <v>🌱   RETAMA (SPARTIUM).
📏   4 lts.
💰   12.232
📏   10 lts
💰   26.718</v>
      </c>
      <c r="D184" t="str">
        <f t="shared" si="2"/>
        <v>🌱   RETAMA (SPARTIUM).
📏   4 lts.
💰   12.232
📏   10 lts
💰   26.718</v>
      </c>
    </row>
    <row r="185" spans="1:4" ht="90" customHeight="1" x14ac:dyDescent="0.25">
      <c r="A185" t="str">
        <f>TRIM(MADRE!A568)</f>
        <v>Rhus sucedanea</v>
      </c>
      <c r="B185" s="29" t="str">
        <f>"🌱   "&amp;UPPER(TRIM(MADRE!A568))&amp;CHAR(10)&amp;CHAR(10)&amp;"📏   "&amp;TRIM(MADRE!A569)&amp;CHAR(10)&amp;CHAR(10)&amp;"💰   "&amp;IF(MADRE!D569="","",IF(MADRE!D569&lt;1000,TEXT(MADRE!D569,"0"),IF(MADRE!D569&lt;1000000,LEFT(TEXT(MADRE!D569,"0"),LEN(TEXT(MADRE!D569,"0"))-3)&amp;"."&amp;RIGHT(TEXT(MADRE!D569,"0"),3),LEFT(TEXT(MADRE!D569,"0"),LEN(TEXT(MADRE!D569,"0"))-6)&amp;"."&amp;MID(TEXT(MADRE!D569,"0"),LEN(TEXT(MADRE!D569,"0"))-5,3)&amp;"."&amp;RIGHT(TEXT(MADRE!D569,"0"),3))))&amp;CHAR(10)&amp;CHAR(10)&amp;"📏   "&amp;TRIM(MADRE!A570)&amp;CHAR(10)&amp;CHAR(10)&amp;"💰   "&amp;IF(MADRE!D570="","",IF(MADRE!D570&lt;1000,TEXT(MADRE!D570,"0"),IF(MADRE!D570&lt;1000000,LEFT(TEXT(MADRE!D570,"0"),LEN(TEXT(MADRE!D570,"0"))-3)&amp;"."&amp;RIGHT(TEXT(MADRE!D570,"0"),3),LEFT(TEXT(MADRE!D570,"0"),LEN(TEXT(MADRE!D570,"0"))-6)&amp;"."&amp;MID(TEXT(MADRE!D570,"0"),LEN(TEXT(MADRE!D570,"0"))-5,3)&amp;"."&amp;RIGHT(TEXT(MADRE!D570,"0"),3))))</f>
        <v>🌱   RHUS SUCEDANEA
📏   100-120 cm. E. 4 lts.
💰   18.315
📏   210-250cm
💰   79.000</v>
      </c>
      <c r="D185" t="str">
        <f t="shared" si="2"/>
        <v>🌱   RHUS SUCEDANEA
📏   100-120 cm. E. 4 lts.
💰   18.315
📏   210-250cm
💰   79.000</v>
      </c>
    </row>
    <row r="186" spans="1:4" ht="111.75" customHeight="1" x14ac:dyDescent="0.25">
      <c r="A186" t="str">
        <f>TRIM(MADRE!A571)</f>
        <v>Rosa banksiae (Rosa baensiana).</v>
      </c>
      <c r="B186" s="29" t="str">
        <f>"🌱   "&amp;UPPER(TRIM(MADRE!A571))&amp;CHAR(10)&amp;CHAR(10)&amp;"📏   "&amp;TRIM(MADRE!A572)&amp;CHAR(10)&amp;CHAR(10)&amp;"💰   "&amp;IF(MADRE!D572="","",IF(MADRE!D572&lt;1000,TEXT(MADRE!D572,"0"),IF(MADRE!D572&lt;1000000,LEFT(TEXT(MADRE!D572,"0"),LEN(TEXT(MADRE!D572,"0"))-3)&amp;"."&amp;RIGHT(TEXT(MADRE!D572,"0"),3),LEFT(TEXT(MADRE!D572,"0"),LEN(TEXT(MADRE!D572,"0"))-6)&amp;"."&amp;MID(TEXT(MADRE!D572,"0"),LEN(TEXT(MADRE!D572,"0"))-5,3)&amp;"."&amp;RIGHT(TEXT(MADRE!D572,"0"),3))))</f>
        <v>🌱   ROSA BANKSIAE (ROSA BAENSIANA).
📏   flores amarillas y blancas E. 4 lts
💰   30.581</v>
      </c>
      <c r="D186" t="str">
        <f t="shared" si="2"/>
        <v>🌱   ROSA BANKSIAE (ROSA BAENSIANA).
📏   flores amarillas y blancas E. 4 lts
💰   30.581</v>
      </c>
    </row>
    <row r="187" spans="1:4" ht="142.5" customHeight="1" x14ac:dyDescent="0.25">
      <c r="A187" t="str">
        <f>TRIM(MADRE!A577)</f>
        <v>Ruellia.</v>
      </c>
      <c r="B187" s="29" t="str">
        <f>"🌱   "&amp;UPPER(TRIM(MADRE!A577))&amp;CHAR(10)&amp;CHAR(10)&amp;"📏   "&amp;TRIM(MADRE!A578)&amp;CHAR(10)&amp;CHAR(10)&amp;"💰   "&amp;IF(MADRE!D578="","",IF(MADRE!D578&lt;1000,TEXT(MADRE!D578,"0"),IF(MADRE!D578&lt;1000000,LEFT(TEXT(MADRE!D578,"0"),LEN(TEXT(MADRE!D578,"0"))-3)&amp;"."&amp;RIGHT(TEXT(MADRE!D578,"0"),3),LEFT(TEXT(MADRE!D578,"0"),LEN(TEXT(MADRE!D578,"0"))-6)&amp;"."&amp;MID(TEXT(MADRE!D578,"0"),LEN(TEXT(MADRE!D578,"0"))-5,3)&amp;"."&amp;RIGHT(TEXT(MADRE!D578,"0"),3))))&amp;CHAR(10)&amp;CHAR(10)&amp;"📏   "&amp;TRIM(MADRE!A579)&amp;CHAR(10)&amp;CHAR(10)&amp;"💰   "&amp;IF(MADRE!D579="","",IF(MADRE!D579&lt;1000,TEXT(MADRE!D579,"0"),IF(MADRE!D579&lt;1000000,LEFT(TEXT(MADRE!D579,"0"),LEN(TEXT(MADRE!D579,"0"))-3)&amp;"."&amp;RIGHT(TEXT(MADRE!D579,"0"),3),LEFT(TEXT(MADRE!D579,"0"),LEN(TEXT(MADRE!D579,"0"))-6)&amp;"."&amp;MID(TEXT(MADRE!D579,"0"),LEN(TEXT(MADRE!D579,"0"))-5,3)&amp;"."&amp;RIGHT(TEXT(MADRE!D579,"0"),3))))</f>
        <v>🌱   RUELLIA.
📏   E. 4 lts
💰   12.232
📏   E. 10 lts
💰   27.000</v>
      </c>
      <c r="D187" t="str">
        <f t="shared" si="2"/>
        <v>🌱   RUELLIA.
📏   E. 4 lts
💰   12.232
📏   E. 10 lts
💰   27.000</v>
      </c>
    </row>
    <row r="188" spans="1:4" ht="164.25" customHeight="1" x14ac:dyDescent="0.25">
      <c r="A188" t="str">
        <f>TRIM(MADRE!A580)</f>
        <v>Ruscus. (Aculeatus).</v>
      </c>
      <c r="B188" s="29" t="str">
        <f>"🌱   "&amp;UPPER(TRIM(MADRE!A580))&amp;CHAR(10)&amp;CHAR(10)&amp;"📏   "&amp;TRIM(MADRE!A581)&amp;CHAR(10)&amp;CHAR(10)&amp;"💰   "&amp;IF(MADRE!D581="","",IF(MADRE!D581&lt;1000,TEXT(MADRE!D581,"0"),IF(MADRE!D581&lt;1000000,LEFT(TEXT(MADRE!D581,"0"),LEN(TEXT(MADRE!D581,"0"))-3)&amp;"."&amp;RIGHT(TEXT(MADRE!D581,"0"),3),LEFT(TEXT(MADRE!D581,"0"),LEN(TEXT(MADRE!D581,"0"))-6)&amp;"."&amp;MID(TEXT(MADRE!D581,"0"),LEN(TEXT(MADRE!D581,"0"))-5,3)&amp;"."&amp;RIGHT(TEXT(MADRE!D581,"0"),3))))</f>
        <v>🌱   RUSCUS. (ACULEATUS).
📏   E. 10 lts OFERTA
💰   27.000</v>
      </c>
      <c r="D188" t="str">
        <f t="shared" si="2"/>
        <v>🌱   RUSCUS. (ACULEATUS).
📏   E. 10 lts OFERTA
💰   27.000</v>
      </c>
    </row>
    <row r="189" spans="1:4" ht="152.25" customHeight="1" x14ac:dyDescent="0.25">
      <c r="A189" t="str">
        <f>TRIM(MADRE!A582)</f>
        <v>Romero.</v>
      </c>
      <c r="B189" s="29" t="str">
        <f>"🌱   "&amp;UPPER(TRIM(MADRE!A582))&amp;CHAR(10)&amp;CHAR(10)&amp;"📏   "&amp;TRIM(MADRE!A583)&amp;CHAR(10)&amp;CHAR(10)&amp;"💰   "&amp;IF(MADRE!D583="","",IF(MADRE!D583&lt;1000,TEXT(MADRE!D583,"0"),IF(MADRE!D583&lt;1000000,LEFT(TEXT(MADRE!D583,"0"),LEN(TEXT(MADRE!D583,"0"))-3)&amp;"."&amp;RIGHT(TEXT(MADRE!D583,"0"),3),LEFT(TEXT(MADRE!D583,"0"),LEN(TEXT(MADRE!D583,"0"))-6)&amp;"."&amp;MID(TEXT(MADRE!D583,"0"),LEN(TEXT(MADRE!D583,"0"))-5,3)&amp;"."&amp;RIGHT(TEXT(MADRE!D583,"0"),3))))</f>
        <v>🌱   ROMERO.
📏   E. 4 lts
💰   8.900</v>
      </c>
      <c r="D189" t="str">
        <f t="shared" si="2"/>
        <v>🌱   ROMERO.
📏   E. 4 lts
💰   8.900</v>
      </c>
    </row>
    <row r="190" spans="1:4" ht="222.75" customHeight="1" x14ac:dyDescent="0.25">
      <c r="A190" t="str">
        <f>TRIM(MADRE!A585)</f>
        <v>Romero rastrero</v>
      </c>
      <c r="B190" s="29" t="str">
        <f>"🌱   "&amp;UPPER(TRIM(MADRE!A585))&amp;CHAR(10)&amp;CHAR(10)&amp;"📏   "&amp;TRIM(MADRE!A586)&amp;CHAR(10)&amp;CHAR(10)&amp;"💰   "&amp;IF(MADRE!D586="","",IF(MADRE!D586&lt;1000,TEXT(MADRE!D586,"0"),IF(MADRE!D586&lt;1000000,LEFT(TEXT(MADRE!D586,"0"),LEN(TEXT(MADRE!D586,"0"))-3)&amp;"."&amp;RIGHT(TEXT(MADRE!D586,"0"),3),LEFT(TEXT(MADRE!D586,"0"),LEN(TEXT(MADRE!D586,"0"))-6)&amp;"."&amp;MID(TEXT(MADRE!D586,"0"),LEN(TEXT(MADRE!D586,"0"))-5,3)&amp;"."&amp;RIGHT(TEXT(MADRE!D586,"0"),3))))</f>
        <v>🌱   ROMERO RASTRERO
📏   E. 4lts
💰   8.900</v>
      </c>
      <c r="D190" t="str">
        <f t="shared" si="2"/>
        <v>🌱   ROMERO RASTRERO
📏   E. 4lts
💰   8.900</v>
      </c>
    </row>
    <row r="191" spans="1:4" ht="141" customHeight="1" x14ac:dyDescent="0.25">
      <c r="A191" t="str">
        <f>TRIM(MADRE!A588)</f>
        <v>Sansevieria (lengua de suegra- espada San Jorge) aurea o verde</v>
      </c>
      <c r="B191" s="29" t="str">
        <f>"🌱   "&amp;UPPER(TRIM(MADRE!A588))&amp;CHAR(10)&amp;CHAR(10)&amp;"📏   "&amp;TRIM(MADRE!A589)&amp;CHAR(10)&amp;CHAR(10)&amp;"💰   "&amp;IF(MADRE!D589="","",IF(MADRE!D589&lt;1000,TEXT(MADRE!D589,"0"),IF(MADRE!D589&lt;1000000,LEFT(TEXT(MADRE!D589,"0"),LEN(TEXT(MADRE!D589,"0"))-3)&amp;"."&amp;RIGHT(TEXT(MADRE!D589,"0"),3),LEFT(TEXT(MADRE!D589,"0"),LEN(TEXT(MADRE!D589,"0"))-6)&amp;"."&amp;MID(TEXT(MADRE!D589,"0"),LEN(TEXT(MADRE!D589,"0"))-5,3)&amp;"."&amp;RIGHT(TEXT(MADRE!D589,"0"),3))))&amp;CHAR(10)&amp;CHAR(10)&amp;"📏   "&amp;TRIM(MADRE!A590)&amp;CHAR(10)&amp;CHAR(10)&amp;"💰   "&amp;IF(MADRE!D590="","",IF(MADRE!D590&lt;1000,TEXT(MADRE!D590,"0"),IF(MADRE!D590&lt;1000000,LEFT(TEXT(MADRE!D590,"0"),LEN(TEXT(MADRE!D590,"0"))-3)&amp;"."&amp;RIGHT(TEXT(MADRE!D590,"0"),3),LEFT(TEXT(MADRE!D590,"0"),LEN(TEXT(MADRE!D590,"0"))-6)&amp;"."&amp;MID(TEXT(MADRE!D590,"0"),LEN(TEXT(MADRE!D590,"0"))-5,3)&amp;"."&amp;RIGHT(TEXT(MADRE!D590,"0"),3))))</f>
        <v>🌱   SANSEVIERIA (LENGUA DE SUEGRA- ESPADA SAN JORGE) AUREA O VERDE
📏   E. 4 lts
💰   12.232
📏   OFERTA 10 UNIDADES E. 4lts
💰   11.500</v>
      </c>
      <c r="D191" t="str">
        <f t="shared" si="2"/>
        <v>🌱   SANSEVIERIA (LENGUA DE SUEGRA- ESPADA SAN JORGE) AUREA O VERDE
📏   E. 4 lts
💰   12.232
📏   OFERTA 10 UNIDADES E. 4lts
💰   11.500</v>
      </c>
    </row>
    <row r="192" spans="1:4" ht="146.25" customHeight="1" x14ac:dyDescent="0.25">
      <c r="A192" t="str">
        <f>TRIM(MADRE!A591)</f>
        <v>Santa Rita (Bougainvillea glabra).</v>
      </c>
      <c r="B192" s="29" t="str">
        <f>"🌱   "&amp;UPPER(TRIM(MADRE!A591))&amp;CHAR(10)&amp;CHAR(10)&amp;"📏   "&amp;TRIM(MADRE!A592)&amp;CHAR(10)&amp;CHAR(10)&amp;"💰   "&amp;IF(MADRE!D592="","",IF(MADRE!D592&lt;1000,TEXT(MADRE!D592,"0"),IF(MADRE!D592&lt;1000000,LEFT(TEXT(MADRE!D592,"0"),LEN(TEXT(MADRE!D592,"0"))-3)&amp;"."&amp;RIGHT(TEXT(MADRE!D592,"0"),3),LEFT(TEXT(MADRE!D592,"0"),LEN(TEXT(MADRE!D592,"0"))-6)&amp;"."&amp;MID(TEXT(MADRE!D592,"0"),LEN(TEXT(MADRE!D592,"0"))-5,3)&amp;"."&amp;RIGHT(TEXT(MADRE!D592,"0"),3))))</f>
        <v>🌱   SANTA RITA (BOUGAINVILLEA GLABRA).
📏   100-120cm cm. E. 4 lts
💰   15.084</v>
      </c>
      <c r="D192" t="str">
        <f t="shared" si="2"/>
        <v>🌱   SANTA RITA (BOUGAINVILLEA GLABRA).
📏   100-120cm cm. E. 4 lts
💰   15.084</v>
      </c>
    </row>
    <row r="193" spans="1:4" ht="162.75" customHeight="1" x14ac:dyDescent="0.25">
      <c r="A193" t="str">
        <f>TRIM(MADRE!A593)</f>
        <v>Santolina. (Chamaecyparissus).</v>
      </c>
      <c r="B193" s="29" t="str">
        <f>"🌱   "&amp;UPPER(TRIM(MADRE!A593))&amp;CHAR(10)&amp;CHAR(10)&amp;"📏   "&amp;TRIM(MADRE!A594)&amp;CHAR(10)&amp;CHAR(10)&amp;"💰   "&amp;IF(MADRE!D594="","",IF(MADRE!D594&lt;1000,TEXT(MADRE!D594,"0"),IF(MADRE!D594&lt;1000000,LEFT(TEXT(MADRE!D594,"0"),LEN(TEXT(MADRE!D594,"0"))-3)&amp;"."&amp;RIGHT(TEXT(MADRE!D594,"0"),3),LEFT(TEXT(MADRE!D594,"0"),LEN(TEXT(MADRE!D594,"0"))-6)&amp;"."&amp;MID(TEXT(MADRE!D594,"0"),LEN(TEXT(MADRE!D594,"0"))-5,3)&amp;"."&amp;RIGHT(TEXT(MADRE!D594,"0"),3))))</f>
        <v>🌱   SANTOLINA. (CHAMAECYPARISSUS).
📏   E. 4 lts
💰   12.232</v>
      </c>
      <c r="D193" t="str">
        <f t="shared" si="2"/>
        <v>🌱   SANTOLINA. (CHAMAECYPARISSUS).
📏   E. 4 lts
💰   12.232</v>
      </c>
    </row>
    <row r="194" spans="1:4" ht="150" customHeight="1" x14ac:dyDescent="0.25">
      <c r="A194" t="str">
        <f>TRIM(MADRE!A595)</f>
        <v>Sauce lloron (Salix babilonica).</v>
      </c>
      <c r="B194" s="29" t="str">
        <f>"🌱   "&amp;UPPER(TRIM(MADRE!A595))&amp;CHAR(10)&amp;CHAR(10)&amp;"📏   "&amp;TRIM(MADRE!A596)&amp;CHAR(10)&amp;CHAR(10)&amp;"💰   "&amp;IF(MADRE!D596="","",IF(MADRE!D596&lt;1000,TEXT(MADRE!D596,"0"),IF(MADRE!D596&lt;1000000,LEFT(TEXT(MADRE!D596,"0"),LEN(TEXT(MADRE!D596,"0"))-3)&amp;"."&amp;RIGHT(TEXT(MADRE!D596,"0"),3),LEFT(TEXT(MADRE!D596,"0"),LEN(TEXT(MADRE!D596,"0"))-6)&amp;"."&amp;MID(TEXT(MADRE!D596,"0"),LEN(TEXT(MADRE!D596,"0"))-5,3)&amp;"."&amp;RIGHT(TEXT(MADRE!D596,"0"),3))))&amp;CHAR(10)&amp;CHAR(10)&amp;"📏   "&amp;TRIM(MADRE!A597)&amp;CHAR(10)&amp;CHAR(10)&amp;"💰   "&amp;IF(MADRE!D597="","",IF(MADRE!D597&lt;1000,TEXT(MADRE!D597,"0"),IF(MADRE!D597&lt;1000000,LEFT(TEXT(MADRE!D597,"0"),LEN(TEXT(MADRE!D597,"0"))-3)&amp;"."&amp;RIGHT(TEXT(MADRE!D597,"0"),3),LEFT(TEXT(MADRE!D597,"0"),LEN(TEXT(MADRE!D597,"0"))-6)&amp;"."&amp;MID(TEXT(MADRE!D597,"0"),LEN(TEXT(MADRE!D597,"0"))-5,3)&amp;"."&amp;RIGHT(TEXT(MADRE!D597,"0"),3))))&amp;CHAR(10)&amp;CHAR(10)&amp;"📏   "&amp;TRIM(MADRE!A598)&amp;CHAR(10)&amp;CHAR(10)&amp;"💰   "&amp;IF(MADRE!D598="","",IF(MADRE!D598&lt;1000,TEXT(MADRE!D598,"0"),IF(MADRE!D598&lt;1000000,LEFT(TEXT(MADRE!D598,"0"),LEN(TEXT(MADRE!D598,"0"))-3)&amp;"."&amp;RIGHT(TEXT(MADRE!D598,"0"),3),LEFT(TEXT(MADRE!D598,"0"),LEN(TEXT(MADRE!D598,"0"))-6)&amp;"."&amp;MID(TEXT(MADRE!D598,"0"),LEN(TEXT(MADRE!D598,"0"))-5,3)&amp;"."&amp;RIGHT(TEXT(MADRE!D598,"0"),3))))</f>
        <v>🌱   SAUCE LLORON (SALIX BABILONICA).
📏   con copa, 4-6 cm. E. 10 lts. 200-220cm
💰   28.083
📏   con copa, 6-8 cm. E. 15 lts. 200-220cm
💰   40.800
📏   con copa, 8-10 cm. E. 20 lts. 200-220cm
💰   78.144</v>
      </c>
      <c r="D194" t="str">
        <f t="shared" si="2"/>
        <v>🌱   SAUCE LLORON (SALIX BABILONICA).
📏   con copa, 4-6 cm. E. 10 lts. 200-220cm
💰   28.083
📏   con copa, 6-8 cm. E. 15 lts. 200-220cm
💰   40.800
📏   con copa, 8-10 cm. E. 20 lts. 200-220cm
💰   78.144</v>
      </c>
    </row>
    <row r="195" spans="1:4" ht="152.25" customHeight="1" x14ac:dyDescent="0.25">
      <c r="A195" t="str">
        <f>TRIM(MADRE!A599)</f>
        <v>Salvias Guaranitica / leucanthas / wendy / farinacea</v>
      </c>
      <c r="B195" s="29" t="str">
        <f>"🌱   "&amp;UPPER(TRIM(MADRE!A599))&amp;CHAR(10)&amp;CHAR(10)&amp;"📏   "&amp;TRIM(MADRE!A600)&amp;CHAR(10)&amp;CHAR(10)&amp;"💰   "&amp;IF(MADRE!D600="","",IF(MADRE!D600&lt;1000,TEXT(MADRE!D600,"0"),IF(MADRE!D600&lt;1000000,LEFT(TEXT(MADRE!D600,"0"),LEN(TEXT(MADRE!D600,"0"))-3)&amp;"."&amp;RIGHT(TEXT(MADRE!D600,"0"),3),LEFT(TEXT(MADRE!D600,"0"),LEN(TEXT(MADRE!D600,"0"))-6)&amp;"."&amp;MID(TEXT(MADRE!D600,"0"),LEN(TEXT(MADRE!D600,"0"))-5,3)&amp;"."&amp;RIGHT(TEXT(MADRE!D600,"0"),3))))</f>
        <v>🌱   SALVIAS GUARANITICA / LEUCANTHAS / WENDY / FARINACEA
📏   E. 4 lts
💰   8.900</v>
      </c>
      <c r="D195" t="str">
        <f t="shared" si="2"/>
        <v>🌱   SALVIAS GUARANITICA / LEUCANTHAS / WENDY / FARINACEA
📏   E. 4 lts
💰   8.900</v>
      </c>
    </row>
    <row r="196" spans="1:4" ht="208.5" customHeight="1" x14ac:dyDescent="0.25">
      <c r="A196" t="str">
        <f>TRIM(MADRE!A602)</f>
        <v>Sen de campo (Senna corymbosa).</v>
      </c>
      <c r="B196" s="29" t="str">
        <f>"🌱   "&amp;UPPER(TRIM(MADRE!A602))&amp;CHAR(10)&amp;CHAR(10)&amp;"📏   "&amp;TRIM(MADRE!A603)&amp;CHAR(10)&amp;CHAR(10)&amp;"💰   "&amp;IF(MADRE!D603="","",IF(MADRE!D603&lt;1000,TEXT(MADRE!D603,"0"),IF(MADRE!D603&lt;1000000,LEFT(TEXT(MADRE!D603,"0"),LEN(TEXT(MADRE!D603,"0"))-3)&amp;"."&amp;RIGHT(TEXT(MADRE!D603,"0"),3),LEFT(TEXT(MADRE!D603,"0"),LEN(TEXT(MADRE!D603,"0"))-6)&amp;"."&amp;MID(TEXT(MADRE!D603,"0"),LEN(TEXT(MADRE!D603,"0"))-5,3)&amp;"."&amp;RIGHT(TEXT(MADRE!D603,"0"),3))))&amp;CHAR(10)&amp;CHAR(10)&amp;"📏   "&amp;TRIM(MADRE!A604)&amp;CHAR(10)&amp;CHAR(10)&amp;"💰   "&amp;IF(MADRE!D604="","",IF(MADRE!D604&lt;1000,TEXT(MADRE!D604,"0"),IF(MADRE!D604&lt;1000000,LEFT(TEXT(MADRE!D604,"0"),LEN(TEXT(MADRE!D604,"0"))-3)&amp;"."&amp;RIGHT(TEXT(MADRE!D604,"0"),3),LEFT(TEXT(MADRE!D604,"0"),LEN(TEXT(MADRE!D604,"0"))-6)&amp;"."&amp;MID(TEXT(MADRE!D604,"0"),LEN(TEXT(MADRE!D604,"0"))-5,3)&amp;"."&amp;RIGHT(TEXT(MADRE!D604,"0"),3))))</f>
        <v>🌱   SEN DE CAMPO (SENNA CORYMBOSA).
📏   120-150 cm E. 4 lts
💰   15.000
📏   150-180 cm E. 10 lts
💰   55.000</v>
      </c>
      <c r="D196" t="str">
        <f t="shared" si="2"/>
        <v>🌱   SEN DE CAMPO (SENNA CORYMBOSA).
📏   120-150 cm E. 4 lts
💰   15.000
📏   150-180 cm E. 10 lts
💰   55.000</v>
      </c>
    </row>
    <row r="197" spans="1:4" ht="215.25" customHeight="1" x14ac:dyDescent="0.25">
      <c r="A197" t="str">
        <f>TRIM(MADRE!A605)</f>
        <v>Sisyrinchium</v>
      </c>
      <c r="B197" s="29" t="str">
        <f>"🌱   "&amp;UPPER(TRIM(MADRE!A605))&amp;CHAR(10)&amp;CHAR(10)&amp;"📏   "&amp;TRIM(MADRE!A606)&amp;CHAR(10)&amp;CHAR(10)&amp;"💰   "&amp;IF(MADRE!D606="","",IF(MADRE!D606&lt;1000,TEXT(MADRE!D606,"0"),IF(MADRE!D606&lt;1000000,LEFT(TEXT(MADRE!D606,"0"),LEN(TEXT(MADRE!D606,"0"))-3)&amp;"."&amp;RIGHT(TEXT(MADRE!D606,"0"),3),LEFT(TEXT(MADRE!D606,"0"),LEN(TEXT(MADRE!D606,"0"))-6)&amp;"."&amp;MID(TEXT(MADRE!D606,"0"),LEN(TEXT(MADRE!D606,"0"))-5,3)&amp;"."&amp;RIGHT(TEXT(MADRE!D606,"0"),3))))</f>
        <v>🌱   SISYRINCHIUM
📏   4lts
💰   8.900</v>
      </c>
      <c r="D197" t="str">
        <f t="shared" si="2"/>
        <v>🌱   SISYRINCHIUM
📏   4lts
💰   8.900</v>
      </c>
    </row>
    <row r="198" spans="1:4" ht="131.25" customHeight="1" x14ac:dyDescent="0.25">
      <c r="A198" t="str">
        <f>TRIM(MADRE!A608)</f>
        <v>Stipas</v>
      </c>
      <c r="B198" s="29" t="str">
        <f>"🌱   "&amp;UPPER(TRIM(MADRE!A608))&amp;CHAR(10)&amp;CHAR(10)&amp;"📏   "&amp;TRIM(MADRE!A609)&amp;CHAR(10)&amp;CHAR(10)&amp;"💰   "&amp;IF(MADRE!D609="","",IF(MADRE!D609&lt;1000,TEXT(MADRE!D609,"0"),IF(MADRE!D609&lt;1000000,LEFT(TEXT(MADRE!D609,"0"),LEN(TEXT(MADRE!D609,"0"))-3)&amp;"."&amp;RIGHT(TEXT(MADRE!D609,"0"),3),LEFT(TEXT(MADRE!D609,"0"),LEN(TEXT(MADRE!D609,"0"))-6)&amp;"."&amp;MID(TEXT(MADRE!D609,"0"),LEN(TEXT(MADRE!D609,"0"))-5,3)&amp;"."&amp;RIGHT(TEXT(MADRE!D609,"0"),3))))</f>
        <v>🌱   STIPAS
📏   E. 4 lts
💰   8.900</v>
      </c>
      <c r="D198" t="str">
        <f t="shared" si="2"/>
        <v>🌱   STIPAS
📏   E. 4 lts
💰   8.900</v>
      </c>
    </row>
    <row r="199" spans="1:4" ht="149.25" customHeight="1" x14ac:dyDescent="0.25">
      <c r="A199" t="str">
        <f>TRIM(MADRE!A611)</f>
        <v>Strelitzia nicolai (Flor del pajaro blanca).</v>
      </c>
      <c r="B199" s="29" t="str">
        <f>"🌱   "&amp;UPPER(TRIM(MADRE!A611))&amp;CHAR(10)&amp;CHAR(10)&amp;"📏   "&amp;TRIM(MADRE!A612)&amp;CHAR(10)&amp;CHAR(10)&amp;"💰   "&amp;IF(MADRE!D612="","",IF(MADRE!D612&lt;1000,TEXT(MADRE!D612,"0"),IF(MADRE!D612&lt;1000000,LEFT(TEXT(MADRE!D612,"0"),LEN(TEXT(MADRE!D612,"0"))-3)&amp;"."&amp;RIGHT(TEXT(MADRE!D612,"0"),3),LEFT(TEXT(MADRE!D612,"0"),LEN(TEXT(MADRE!D612,"0"))-6)&amp;"."&amp;MID(TEXT(MADRE!D612,"0"),LEN(TEXT(MADRE!D612,"0"))-5,3)&amp;"."&amp;RIGHT(TEXT(MADRE!D612,"0"),3))))&amp;CHAR(10)&amp;CHAR(10)&amp;"📏   "&amp;TRIM(MADRE!A613)&amp;CHAR(10)&amp;CHAR(10)&amp;"💰   "&amp;IF(MADRE!D613="","",IF(MADRE!D613&lt;1000,TEXT(MADRE!D613,"0"),IF(MADRE!D613&lt;1000000,LEFT(TEXT(MADRE!D613,"0"),LEN(TEXT(MADRE!D613,"0"))-3)&amp;"."&amp;RIGHT(TEXT(MADRE!D613,"0"),3),LEFT(TEXT(MADRE!D613,"0"),LEN(TEXT(MADRE!D613,"0"))-6)&amp;"."&amp;MID(TEXT(MADRE!D613,"0"),LEN(TEXT(MADRE!D613,"0"))-5,3)&amp;"."&amp;RIGHT(TEXT(MADRE!D613,"0"),3))))&amp;CHAR(10)&amp;CHAR(10)&amp;"📏   "&amp;TRIM(MADRE!A614)&amp;CHAR(10)&amp;CHAR(10)&amp;"💰   "&amp;IF(MADRE!D614="","",IF(MADRE!D614&lt;1000,TEXT(MADRE!D614,"0"),IF(MADRE!D614&lt;1000000,LEFT(TEXT(MADRE!D614,"0"),LEN(TEXT(MADRE!D614,"0"))-3)&amp;"."&amp;RIGHT(TEXT(MADRE!D614,"0"),3),LEFT(TEXT(MADRE!D614,"0"),LEN(TEXT(MADRE!D614,"0"))-6)&amp;"."&amp;MID(TEXT(MADRE!D614,"0"),LEN(TEXT(MADRE!D614,"0"))-5,3)&amp;"."&amp;RIGHT(TEXT(MADRE!D614,"0"),3))))&amp;CHAR(10)&amp;CHAR(10)&amp;"📏   "&amp;TRIM(MADRE!A615)&amp;CHAR(10)&amp;CHAR(10)&amp;"💰   "&amp;IF(MADRE!D615="","",IF(MADRE!D615&lt;1000,TEXT(MADRE!D615,"0"),IF(MADRE!D615&lt;1000000,LEFT(TEXT(MADRE!D615,"0"),LEN(TEXT(MADRE!D615,"0"))-3)&amp;"."&amp;RIGHT(TEXT(MADRE!D615,"0"),3),LEFT(TEXT(MADRE!D615,"0"),LEN(TEXT(MADRE!D615,"0"))-6)&amp;"."&amp;MID(TEXT(MADRE!D615,"0"),LEN(TEXT(MADRE!D615,"0"))-5,3)&amp;"."&amp;RIGHT(TEXT(MADRE!D615,"0"),3))))</f>
        <v>🌱   STRELITZIA NICOLAI (FLOR DEL PAJARO BLANCA).
📏   100-120 cm. E. 4 lts.
💰   79.365
📏   120-150 cm. E. 10 lts.
💰   133.089
📏   150-180 cm E, 20 lts
💰   219.780
📏   180cm, 2 plantas por maceta x 60lts
💰   366.300</v>
      </c>
      <c r="D199" t="str">
        <f t="shared" si="2"/>
        <v>🌱   STRELITZIA NICOLAI (FLOR DEL PAJARO BLANCA).
📏   100-120 cm. E. 4 lts.
💰   79.365
📏   120-150 cm. E. 10 lts.
💰   133.089
📏   150-180 cm E, 20 lts
💰   219.780
📏   180cm, 2 plantas por maceta x 60lts
💰   366.300</v>
      </c>
    </row>
    <row r="200" spans="1:4" ht="159" customHeight="1" x14ac:dyDescent="0.25">
      <c r="A200" t="str">
        <f>TRIM(MADRE!A616)</f>
        <v>Strelitzia reginae (Flor del pajaro).</v>
      </c>
      <c r="B200" s="29" t="str">
        <f>"🌱   "&amp;UPPER(TRIM(MADRE!A616))&amp;CHAR(10)&amp;CHAR(10)&amp;"📏   "&amp;TRIM(MADRE!A617)&amp;CHAR(10)&amp;CHAR(10)&amp;"💰   "&amp;IF(MADRE!D617="","",IF(MADRE!D617&lt;1000,TEXT(MADRE!D617,"0"),IF(MADRE!D617&lt;1000000,LEFT(TEXT(MADRE!D617,"0"),LEN(TEXT(MADRE!D617,"0"))-3)&amp;"."&amp;RIGHT(TEXT(MADRE!D617,"0"),3),LEFT(TEXT(MADRE!D617,"0"),LEN(TEXT(MADRE!D617,"0"))-6)&amp;"."&amp;MID(TEXT(MADRE!D617,"0"),LEN(TEXT(MADRE!D617,"0"))-5,3)&amp;"."&amp;RIGHT(TEXT(MADRE!D617,"0"),3))))&amp;CHAR(10)&amp;CHAR(10)&amp;"📏   "&amp;TRIM(MADRE!A618)&amp;CHAR(10)&amp;CHAR(10)&amp;"💰   "&amp;IF(MADRE!D618="","",IF(MADRE!D618&lt;1000,TEXT(MADRE!D618,"0"),IF(MADRE!D618&lt;1000000,LEFT(TEXT(MADRE!D618,"0"),LEN(TEXT(MADRE!D618,"0"))-3)&amp;"."&amp;RIGHT(TEXT(MADRE!D618,"0"),3),LEFT(TEXT(MADRE!D618,"0"),LEN(TEXT(MADRE!D618,"0"))-6)&amp;"."&amp;MID(TEXT(MADRE!D618,"0"),LEN(TEXT(MADRE!D618,"0"))-5,3)&amp;"."&amp;RIGHT(TEXT(MADRE!D618,"0"),3))))</f>
        <v>🌱   STRELITZIA REGINAE (FLOR DEL PAJARO).
📏   E. 4 lts
💰   28.000
📏   E. 10 lts
💰   41.000</v>
      </c>
      <c r="D200" t="str">
        <f t="shared" si="2"/>
        <v>🌱   STRELITZIA REGINAE (FLOR DEL PAJARO).
📏   E. 4 lts
💰   28.000
📏   E. 10 lts
💰   41.000</v>
      </c>
    </row>
    <row r="201" spans="1:4" ht="185.25" customHeight="1" x14ac:dyDescent="0.25">
      <c r="A201" t="str">
        <f>TRIM(MADRE!A619)</f>
        <v>Tamarisco (Tamarix ramosissima).</v>
      </c>
      <c r="B201" s="29" t="str">
        <f>"🌱   "&amp;UPPER(TRIM(MADRE!A619))&amp;CHAR(10)&amp;CHAR(10)&amp;"📏   "&amp;TRIM(MADRE!A620)&amp;CHAR(10)&amp;CHAR(10)&amp;"💰   "&amp;IF(MADRE!D620="","",IF(MADRE!D620&lt;1000,TEXT(MADRE!D620,"0"),IF(MADRE!D620&lt;1000000,LEFT(TEXT(MADRE!D620,"0"),LEN(TEXT(MADRE!D620,"0"))-3)&amp;"."&amp;RIGHT(TEXT(MADRE!D620,"0"),3),LEFT(TEXT(MADRE!D620,"0"),LEN(TEXT(MADRE!D620,"0"))-6)&amp;"."&amp;MID(TEXT(MADRE!D620,"0"),LEN(TEXT(MADRE!D620,"0"))-5,3)&amp;"."&amp;RIGHT(TEXT(MADRE!D620,"0"),3))))&amp;CHAR(10)&amp;CHAR(10)&amp;"📏   "&amp;TRIM(MADRE!A621)&amp;CHAR(10)&amp;CHAR(10)&amp;"💰   "&amp;IF(MADRE!D621="","",IF(MADRE!D621&lt;1000,TEXT(MADRE!D621,"0"),IF(MADRE!D621&lt;1000000,LEFT(TEXT(MADRE!D621,"0"),LEN(TEXT(MADRE!D621,"0"))-3)&amp;"."&amp;RIGHT(TEXT(MADRE!D621,"0"),3),LEFT(TEXT(MADRE!D621,"0"),LEN(TEXT(MADRE!D621,"0"))-6)&amp;"."&amp;MID(TEXT(MADRE!D621,"0"),LEN(TEXT(MADRE!D621,"0"))-5,3)&amp;"."&amp;RIGHT(TEXT(MADRE!D621,"0"),3))))</f>
        <v>🌱   TAMARISCO (TAMARIX RAMOSISSIMA).
📏   E. 4 lts
💰   19.314
📏   E. 10 lts
💰   40.238</v>
      </c>
      <c r="D201" t="str">
        <f t="shared" si="2"/>
        <v>🌱   TAMARISCO (TAMARIX RAMOSISSIMA).
📏   E. 4 lts
💰   19.314
📏   E. 10 lts
💰   40.238</v>
      </c>
    </row>
    <row r="202" spans="1:4" ht="165.75" customHeight="1" x14ac:dyDescent="0.25">
      <c r="A202" t="str">
        <f>TRIM(MADRE!A622)</f>
        <v>Taxodium Distichum (Cipres calvo).</v>
      </c>
      <c r="B202" s="29" t="str">
        <f>"🌱   "&amp;UPPER(TRIM(MADRE!A622))&amp;CHAR(10)&amp;CHAR(10)&amp;"📏   "&amp;TRIM(MADRE!A623)&amp;CHAR(10)&amp;CHAR(10)&amp;"💰   "&amp;IF(MADRE!D623="","",IF(MADRE!D623&lt;1000,TEXT(MADRE!D623,"0"),IF(MADRE!D623&lt;1000000,LEFT(TEXT(MADRE!D623,"0"),LEN(TEXT(MADRE!D623,"0"))-3)&amp;"."&amp;RIGHT(TEXT(MADRE!D623,"0"),3),LEFT(TEXT(MADRE!D623,"0"),LEN(TEXT(MADRE!D623,"0"))-6)&amp;"."&amp;MID(TEXT(MADRE!D623,"0"),LEN(TEXT(MADRE!D623,"0"))-5,3)&amp;"."&amp;RIGHT(TEXT(MADRE!D623,"0"),3))))&amp;CHAR(10)&amp;CHAR(10)&amp;"📏   "&amp;TRIM(MADRE!A624)&amp;CHAR(10)&amp;CHAR(10)&amp;"💰   "&amp;IF(MADRE!D624="","",IF(MADRE!D624&lt;1000,TEXT(MADRE!D624,"0"),IF(MADRE!D624&lt;1000000,LEFT(TEXT(MADRE!D624,"0"),LEN(TEXT(MADRE!D624,"0"))-3)&amp;"."&amp;RIGHT(TEXT(MADRE!D624,"0"),3),LEFT(TEXT(MADRE!D624,"0"),LEN(TEXT(MADRE!D624,"0"))-6)&amp;"."&amp;MID(TEXT(MADRE!D624,"0"),LEN(TEXT(MADRE!D624,"0"))-5,3)&amp;"."&amp;RIGHT(TEXT(MADRE!D624,"0"),3))))&amp;CHAR(10)&amp;CHAR(10)&amp;"📏   "&amp;TRIM(MADRE!A625)&amp;CHAR(10)&amp;CHAR(10)&amp;"💰   "&amp;IF(MADRE!D625="","",IF(MADRE!D625&lt;1000,TEXT(MADRE!D625,"0"),IF(MADRE!D625&lt;1000000,LEFT(TEXT(MADRE!D625,"0"),LEN(TEXT(MADRE!D625,"0"))-3)&amp;"."&amp;RIGHT(TEXT(MADRE!D625,"0"),3),LEFT(TEXT(MADRE!D625,"0"),LEN(TEXT(MADRE!D625,"0"))-6)&amp;"."&amp;MID(TEXT(MADRE!D625,"0"),LEN(TEXT(MADRE!D625,"0"))-5,3)&amp;"."&amp;RIGHT(TEXT(MADRE!D625,"0"),3))))</f>
        <v>🌱   TAXODIUM DISTICHUM (CIPRES CALVO).
📏   120-150 cm.
💰   58.608
📏   150-180 cm.
💰   67.155
📏   180-210 cm. .
💰   78.144</v>
      </c>
      <c r="D202" t="str">
        <f t="shared" si="2"/>
        <v>🌱   TAXODIUM DISTICHUM (CIPRES CALVO).
📏   120-150 cm.
💰   58.608
📏   150-180 cm.
💰   67.155
📏   180-210 cm. .
💰   78.144</v>
      </c>
    </row>
    <row r="203" spans="1:4" ht="235.5" customHeight="1" x14ac:dyDescent="0.25">
      <c r="A203" t="str">
        <f>TRIM(MADRE!A628)</f>
        <v>Tencrium fruticans</v>
      </c>
      <c r="B203" s="29" t="str">
        <f>"🌱   "&amp;UPPER(TRIM(MADRE!A628))&amp;CHAR(10)&amp;CHAR(10)&amp;"📏   "&amp;TRIM(MADRE!A629)&amp;CHAR(10)&amp;CHAR(10)&amp;"💰   "&amp;IF(MADRE!D629="","",IF(MADRE!D629&lt;1000,TEXT(MADRE!D629,"0"),IF(MADRE!D629&lt;1000000,LEFT(TEXT(MADRE!D629,"0"),LEN(TEXT(MADRE!D629,"0"))-3)&amp;"."&amp;RIGHT(TEXT(MADRE!D629,"0"),3),LEFT(TEXT(MADRE!D629,"0"),LEN(TEXT(MADRE!D629,"0"))-6)&amp;"."&amp;MID(TEXT(MADRE!D629,"0"),LEN(TEXT(MADRE!D629,"0"))-5,3)&amp;"."&amp;RIGHT(TEXT(MADRE!D629,"0"),3))))&amp;CHAR(10)&amp;CHAR(10)&amp;"📏   "&amp;TRIM(MADRE!A630)&amp;CHAR(10)&amp;CHAR(10)&amp;"💰   "&amp;IF(MADRE!D630="","",IF(MADRE!D630&lt;1000,TEXT(MADRE!D630,"0"),IF(MADRE!D630&lt;1000000,LEFT(TEXT(MADRE!D630,"0"),LEN(TEXT(MADRE!D630,"0"))-3)&amp;"."&amp;RIGHT(TEXT(MADRE!D630,"0"),3),LEFT(TEXT(MADRE!D630,"0"),LEN(TEXT(MADRE!D630,"0"))-6)&amp;"."&amp;MID(TEXT(MADRE!D630,"0"),LEN(TEXT(MADRE!D630,"0"))-5,3)&amp;"."&amp;RIGHT(TEXT(MADRE!D630,"0"),3))))</f>
        <v>🌱   TENCRIUM FRUTICANS
📏   E. 4lts 100-120cm
💰   12.232
📏   E. 10lts 150-180cm
💰   27.000</v>
      </c>
      <c r="D203" t="str">
        <f t="shared" si="2"/>
        <v>🌱   TENCRIUM FRUTICANS
📏   E. 4lts 100-120cm
💰   12.232
📏   E. 10lts 150-180cm
💰   27.000</v>
      </c>
    </row>
    <row r="204" spans="1:4" ht="177.75" customHeight="1" x14ac:dyDescent="0.25">
      <c r="A204" t="str">
        <f>TRIM(MADRE!A631)</f>
        <v>Thevetia peruviana</v>
      </c>
      <c r="B204" s="29" t="str">
        <f>"🌱   "&amp;UPPER(TRIM(MADRE!A631))&amp;CHAR(10)&amp;CHAR(10)&amp;"📏   "&amp;TRIM(MADRE!A632)&amp;CHAR(10)&amp;CHAR(10)&amp;"💰   "&amp;IF(MADRE!D632="","",IF(MADRE!D632&lt;1000,TEXT(MADRE!D632,"0"),IF(MADRE!D632&lt;1000000,LEFT(TEXT(MADRE!D632,"0"),LEN(TEXT(MADRE!D632,"0"))-3)&amp;"."&amp;RIGHT(TEXT(MADRE!D632,"0"),3),LEFT(TEXT(MADRE!D632,"0"),LEN(TEXT(MADRE!D632,"0"))-6)&amp;"."&amp;MID(TEXT(MADRE!D632,"0"),LEN(TEXT(MADRE!D632,"0"))-5,3)&amp;"."&amp;RIGHT(TEXT(MADRE!D632,"0"),3))))&amp;CHAR(10)&amp;CHAR(10)&amp;"📏   "&amp;TRIM(MADRE!A633)&amp;CHAR(10)&amp;CHAR(10)&amp;"💰   "&amp;IF(MADRE!D633="","",IF(MADRE!D633&lt;1000,TEXT(MADRE!D633,"0"),IF(MADRE!D633&lt;1000000,LEFT(TEXT(MADRE!D633,"0"),LEN(TEXT(MADRE!D633,"0"))-3)&amp;"."&amp;RIGHT(TEXT(MADRE!D633,"0"),3),LEFT(TEXT(MADRE!D633,"0"),LEN(TEXT(MADRE!D633,"0"))-6)&amp;"."&amp;MID(TEXT(MADRE!D633,"0"),LEN(TEXT(MADRE!D633,"0"))-5,3)&amp;"."&amp;RIGHT(TEXT(MADRE!D633,"0"),3))))</f>
        <v>🌱   THEVETIA PERUVIANA
📏   100-120cm
💰   32.000
📏   150-180cm
💰   59.000</v>
      </c>
      <c r="D204" t="str">
        <f t="shared" si="2"/>
        <v>🌱   THEVETIA PERUVIANA
📏   100-120cm
💰   32.000
📏   150-180cm
💰   59.000</v>
      </c>
    </row>
    <row r="205" spans="1:4" ht="90" customHeight="1" x14ac:dyDescent="0.25">
      <c r="A205" t="str">
        <f>TRIM(MADRE!A634)</f>
        <v>Tilia moltkei (tilo).</v>
      </c>
      <c r="B205" s="29" t="str">
        <f>"🌱   "&amp;UPPER(TRIM(MADRE!A634))&amp;CHAR(10)&amp;CHAR(10)&amp;"📏   "&amp;TRIM(MADRE!A635)&amp;CHAR(10)&amp;CHAR(10)&amp;"💰   "&amp;IF(MADRE!D635="","",IF(MADRE!D635&lt;1000,TEXT(MADRE!D635,"0"),IF(MADRE!D635&lt;1000000,LEFT(TEXT(MADRE!D635,"0"),LEN(TEXT(MADRE!D635,"0"))-3)&amp;"."&amp;RIGHT(TEXT(MADRE!D635,"0"),3),LEFT(TEXT(MADRE!D635,"0"),LEN(TEXT(MADRE!D635,"0"))-6)&amp;"."&amp;MID(TEXT(MADRE!D635,"0"),LEN(TEXT(MADRE!D635,"0"))-5,3)&amp;"."&amp;RIGHT(TEXT(MADRE!D635,"0"),3))))&amp;CHAR(10)&amp;CHAR(10)&amp;"📏   "&amp;TRIM(MADRE!A636)&amp;CHAR(10)&amp;CHAR(10)&amp;"💰   "&amp;IF(MADRE!D636="","",IF(MADRE!D636&lt;1000,TEXT(MADRE!D636,"0"),IF(MADRE!D636&lt;1000000,LEFT(TEXT(MADRE!D636,"0"),LEN(TEXT(MADRE!D636,"0"))-3)&amp;"."&amp;RIGHT(TEXT(MADRE!D636,"0"),3),LEFT(TEXT(MADRE!D636,"0"),LEN(TEXT(MADRE!D636,"0"))-6)&amp;"."&amp;MID(TEXT(MADRE!D636,"0"),LEN(TEXT(MADRE!D636,"0"))-5,3)&amp;"."&amp;RIGHT(TEXT(MADRE!D636,"0"),3))))&amp;CHAR(10)&amp;CHAR(10)&amp;"📏   "&amp;TRIM(MADRE!A637)&amp;CHAR(10)&amp;CHAR(10)&amp;"💰   "&amp;IF(MADRE!D637="","",IF(MADRE!D637&lt;1000,TEXT(MADRE!D637,"0"),IF(MADRE!D637&lt;1000000,LEFT(TEXT(MADRE!D637,"0"),LEN(TEXT(MADRE!D637,"0"))-3)&amp;"."&amp;RIGHT(TEXT(MADRE!D637,"0"),3),LEFT(TEXT(MADRE!D637,"0"),LEN(TEXT(MADRE!D637,"0"))-6)&amp;"."&amp;MID(TEXT(MADRE!D637,"0"),LEN(TEXT(MADRE!D637,"0"))-5,3)&amp;"."&amp;RIGHT(TEXT(MADRE!D637,"0"),3))))&amp;CHAR(10)&amp;CHAR(10)&amp;"📏   "&amp;TRIM(MADRE!A638)&amp;CHAR(10)&amp;CHAR(10)&amp;"💰   "&amp;IF(MADRE!D638="","",IF(MADRE!D638&lt;1000,TEXT(MADRE!D638,"0"),IF(MADRE!D638&lt;1000000,LEFT(TEXT(MADRE!D638,"0"),LEN(TEXT(MADRE!D638,"0"))-3)&amp;"."&amp;RIGHT(TEXT(MADRE!D638,"0"),3),LEFT(TEXT(MADRE!D638,"0"),LEN(TEXT(MADRE!D638,"0"))-6)&amp;"."&amp;MID(TEXT(MADRE!D638,"0"),LEN(TEXT(MADRE!D638,"0"))-5,3)&amp;"."&amp;RIGHT(TEXT(MADRE!D638,"0"),3))))</f>
        <v>🌱   TILIA MOLTKEI (TILO).
📏   con copa, 6-8 cm de circusnferencia de tronco, la copa nace a los 2mts. E. 10 lts.
💰   59.000
📏   con copa, 8-10 cm. E. 15 lts
💰   72.000
📏   con copa, 10-12 cm. E. 20 lts
💰   104.000
📏   con copa, 12-14 cm. E. 30 lts
💰   121.000</v>
      </c>
      <c r="D205" t="str">
        <f t="shared" si="2"/>
        <v>🌱   TILIA MOLTKEI (TILO).
📏   con copa, 6-8 cm de circusnferencia de tronco, la copa nace a los 2mts. E. 10 lts.
💰   59.000
📏   con copa, 8-10 cm. E. 15 lts
💰   72.000
📏   con copa, 10-12 cm. E. 20 lts
💰   104.000
📏   con copa, 12-14 cm. E. 30 lts
💰   121.000</v>
      </c>
    </row>
    <row r="206" spans="1:4" ht="90" customHeight="1" x14ac:dyDescent="0.25">
      <c r="A206" t="str">
        <f>TRIM(MADRE!A639)</f>
        <v>Timbo (Enterolobium contortisiliquum).</v>
      </c>
      <c r="B206" s="29" t="str">
        <f>"🌱   "&amp;UPPER(TRIM(MADRE!A639))&amp;CHAR(10)&amp;CHAR(10)&amp;"📏   "&amp;TRIM(MADRE!A640)&amp;CHAR(10)&amp;CHAR(10)&amp;"💰   "&amp;IF(MADRE!D640="","",IF(MADRE!D640&lt;1000,TEXT(MADRE!D640,"0"),IF(MADRE!D640&lt;1000000,LEFT(TEXT(MADRE!D640,"0"),LEN(TEXT(MADRE!D640,"0"))-3)&amp;"."&amp;RIGHT(TEXT(MADRE!D640,"0"),3),LEFT(TEXT(MADRE!D640,"0"),LEN(TEXT(MADRE!D640,"0"))-6)&amp;"."&amp;MID(TEXT(MADRE!D640,"0"),LEN(TEXT(MADRE!D640,"0"))-5,3)&amp;"."&amp;RIGHT(TEXT(MADRE!D640,"0"),3))))&amp;CHAR(10)&amp;CHAR(10)&amp;"📏   "&amp;TRIM(MADRE!A641)&amp;CHAR(10)&amp;CHAR(10)&amp;"💰   "&amp;IF(MADRE!D641="","",IF(MADRE!D641&lt;1000,TEXT(MADRE!D641,"0"),IF(MADRE!D641&lt;1000000,LEFT(TEXT(MADRE!D641,"0"),LEN(TEXT(MADRE!D641,"0"))-3)&amp;"."&amp;RIGHT(TEXT(MADRE!D641,"0"),3),LEFT(TEXT(MADRE!D641,"0"),LEN(TEXT(MADRE!D641,"0"))-6)&amp;"."&amp;MID(TEXT(MADRE!D641,"0"),LEN(TEXT(MADRE!D641,"0"))-5,3)&amp;"."&amp;RIGHT(TEXT(MADRE!D641,"0"),3))))&amp;CHAR(10)&amp;CHAR(10)&amp;"📏   "&amp;TRIM(MADRE!A642)&amp;CHAR(10)&amp;CHAR(10)&amp;"💰   "&amp;IF(MADRE!D642="","",IF(MADRE!D642&lt;1000,TEXT(MADRE!D642,"0"),IF(MADRE!D642&lt;1000000,LEFT(TEXT(MADRE!D642,"0"),LEN(TEXT(MADRE!D642,"0"))-3)&amp;"."&amp;RIGHT(TEXT(MADRE!D642,"0"),3),LEFT(TEXT(MADRE!D642,"0"),LEN(TEXT(MADRE!D642,"0"))-6)&amp;"."&amp;MID(TEXT(MADRE!D642,"0"),LEN(TEXT(MADRE!D642,"0"))-5,3)&amp;"."&amp;RIGHT(TEXT(MADRE!D642,"0"),3))))&amp;CHAR(10)&amp;CHAR(10)&amp;"📏   "&amp;TRIM(MADRE!A643)&amp;CHAR(10)&amp;CHAR(10)&amp;"💰   "&amp;IF(MADRE!D643="","",IF(MADRE!D643&lt;1000,TEXT(MADRE!D643,"0"),IF(MADRE!D643&lt;1000000,LEFT(TEXT(MADRE!D643,"0"),LEN(TEXT(MADRE!D643,"0"))-3)&amp;"."&amp;RIGHT(TEXT(MADRE!D643,"0"),3),LEFT(TEXT(MADRE!D643,"0"),LEN(TEXT(MADRE!D643,"0"))-6)&amp;"."&amp;MID(TEXT(MADRE!D643,"0"),LEN(TEXT(MADRE!D643,"0"))-5,3)&amp;"."&amp;RIGHT(TEXT(MADRE!D643,"0"),3))))</f>
        <v>🌱   TIMBO (ENTEROLOBIUM CONTORTISILIQUUM).
📏   4lts 100-120cm
💰   21.000
📏   10lts 120-150cm
💰   45.000
📏   15lts 150-180cm
💰   75.000
📏   20lts 180-210cm
💰   99.000</v>
      </c>
      <c r="D206" t="str">
        <f t="shared" si="2"/>
        <v>🌱   TIMBO (ENTEROLOBIUM CONTORTISILIQUUM).
📏   4lts 100-120cm
💰   21.000
📏   10lts 120-150cm
💰   45.000
📏   15lts 150-180cm
💰   75.000
📏   20lts 180-210cm
💰   99.000</v>
      </c>
    </row>
    <row r="207" spans="1:4" ht="97.5" customHeight="1" x14ac:dyDescent="0.25">
      <c r="A207" t="str">
        <f>TRIM(MADRE!A644)</f>
        <v>Tipa (Tipuana tipu).</v>
      </c>
      <c r="B207" s="29" t="str">
        <f>"🌱   "&amp;UPPER(TRIM(MADRE!A644))&amp;CHAR(10)&amp;CHAR(10)&amp;"📏   "&amp;TRIM(MADRE!A645)&amp;CHAR(10)&amp;CHAR(10)&amp;"💰   "&amp;IF(MADRE!D645="","",IF(MADRE!D645&lt;1000,TEXT(MADRE!D645,"0"),IF(MADRE!D645&lt;1000000,LEFT(TEXT(MADRE!D645,"0"),LEN(TEXT(MADRE!D645,"0"))-3)&amp;"."&amp;RIGHT(TEXT(MADRE!D645,"0"),3),LEFT(TEXT(MADRE!D645,"0"),LEN(TEXT(MADRE!D645,"0"))-6)&amp;"."&amp;MID(TEXT(MADRE!D645,"0"),LEN(TEXT(MADRE!D645,"0"))-5,3)&amp;"."&amp;RIGHT(TEXT(MADRE!D645,"0"),3))))&amp;CHAR(10)&amp;CHAR(10)&amp;"📏   "&amp;TRIM(MADRE!A646)&amp;CHAR(10)&amp;CHAR(10)&amp;"💰   "&amp;IF(MADRE!D646="","",IF(MADRE!D646&lt;1000,TEXT(MADRE!D646,"0"),IF(MADRE!D646&lt;1000000,LEFT(TEXT(MADRE!D646,"0"),LEN(TEXT(MADRE!D646,"0"))-3)&amp;"."&amp;RIGHT(TEXT(MADRE!D646,"0"),3),LEFT(TEXT(MADRE!D646,"0"),LEN(TEXT(MADRE!D646,"0"))-6)&amp;"."&amp;MID(TEXT(MADRE!D646,"0"),LEN(TEXT(MADRE!D646,"0"))-5,3)&amp;"."&amp;RIGHT(TEXT(MADRE!D646,"0"),3))))</f>
        <v>🌱   TIPA (TIPUANA TIPU).
📏   varillon E. 4 lts
💰   18.000
📏   E. 10 lts 180-210cm
💰   76.000</v>
      </c>
      <c r="D207" t="str">
        <f t="shared" si="2"/>
        <v>🌱   TIPA (TIPUANA TIPU).
📏   varillon E. 4 lts
💰   18.000
📏   E. 10 lts 180-210cm
💰   76.000</v>
      </c>
    </row>
    <row r="208" spans="1:4" ht="151.5" customHeight="1" x14ac:dyDescent="0.25">
      <c r="A208" t="str">
        <f>TRIM(MADRE!A647)</f>
        <v>Tulbaghia</v>
      </c>
      <c r="B208" s="29" t="str">
        <f>"🌱   "&amp;UPPER(TRIM(MADRE!A647))&amp;CHAR(10)&amp;CHAR(10)&amp;"📏   "&amp;TRIM(MADRE!A648)&amp;CHAR(10)&amp;CHAR(10)&amp;"💰   "&amp;IF(MADRE!D648="","",IF(MADRE!D648&lt;1000,TEXT(MADRE!D648,"0"),IF(MADRE!D648&lt;1000000,LEFT(TEXT(MADRE!D648,"0"),LEN(TEXT(MADRE!D648,"0"))-3)&amp;"."&amp;RIGHT(TEXT(MADRE!D648,"0"),3),LEFT(TEXT(MADRE!D648,"0"),LEN(TEXT(MADRE!D648,"0"))-6)&amp;"."&amp;MID(TEXT(MADRE!D648,"0"),LEN(TEXT(MADRE!D648,"0"))-5,3)&amp;"."&amp;RIGHT(TEXT(MADRE!D648,"0"),3))))&amp;CHAR(10)&amp;CHAR(10)&amp;"📏   "&amp;TRIM(MADRE!A649)&amp;CHAR(10)&amp;CHAR(10)&amp;"💰   "&amp;IF(MADRE!D649="","",IF(MADRE!D649&lt;1000,TEXT(MADRE!D649,"0"),IF(MADRE!D649&lt;1000000,LEFT(TEXT(MADRE!D649,"0"),LEN(TEXT(MADRE!D649,"0"))-3)&amp;"."&amp;RIGHT(TEXT(MADRE!D649,"0"),3),LEFT(TEXT(MADRE!D649,"0"),LEN(TEXT(MADRE!D649,"0"))-6)&amp;"."&amp;MID(TEXT(MADRE!D649,"0"),LEN(TEXT(MADRE!D649,"0"))-5,3)&amp;"."&amp;RIGHT(TEXT(MADRE!D649,"0"),3))))</f>
        <v>🌱   TULBAGHIA
📏   E. 4 lts
💰   8.900
📏   OFERTA X 10 UNIDADES X 4LTS
💰   8.500</v>
      </c>
      <c r="D208" t="str">
        <f t="shared" si="2"/>
        <v>🌱   TULBAGHIA
📏   E. 4 lts
💰   8.900
📏   OFERTA X 10 UNIDADES X 4LTS
💰   8.500</v>
      </c>
    </row>
    <row r="209" spans="1:4" ht="93" customHeight="1" x14ac:dyDescent="0.25">
      <c r="A209" t="str">
        <f>TRIM(MADRE!A650)</f>
        <v>Verbenas Bonarensis</v>
      </c>
      <c r="B209" s="29" t="str">
        <f>"🌱   "&amp;UPPER(TRIM(MADRE!A650))&amp;CHAR(10)&amp;CHAR(10)&amp;"📏   "&amp;TRIM(MADRE!A651)&amp;CHAR(10)&amp;CHAR(10)&amp;"💰   "&amp;IF(MADRE!D651="","",IF(MADRE!D651&lt;1000,TEXT(MADRE!D651,"0"),IF(MADRE!D651&lt;1000000,LEFT(TEXT(MADRE!D651,"0"),LEN(TEXT(MADRE!D651,"0"))-3)&amp;"."&amp;RIGHT(TEXT(MADRE!D651,"0"),3),LEFT(TEXT(MADRE!D651,"0"),LEN(TEXT(MADRE!D651,"0"))-6)&amp;"."&amp;MID(TEXT(MADRE!D651,"0"),LEN(TEXT(MADRE!D651,"0"))-5,3)&amp;"."&amp;RIGHT(TEXT(MADRE!D651,"0"),3))))</f>
        <v>🌱   VERBENAS BONARENSIS
📏   E. 4lts
💰   8.900</v>
      </c>
      <c r="D209" t="str">
        <f t="shared" si="2"/>
        <v>🌱   VERBENAS BONARENSIS
📏   E. 4lts
💰   8.900</v>
      </c>
    </row>
    <row r="210" spans="1:4" ht="90" customHeight="1" x14ac:dyDescent="0.25">
      <c r="A210" t="str">
        <f>TRIM(MADRE!A653)</f>
        <v>Verbenas española</v>
      </c>
      <c r="B210" s="29" t="str">
        <f>"🌱   "&amp;UPPER(TRIM(MADRE!A653))&amp;CHAR(10)&amp;CHAR(10)&amp;"📏   "&amp;TRIM(MADRE!A654)&amp;CHAR(10)&amp;CHAR(10)&amp;"💰   "&amp;IF(MADRE!D654="","",IF(MADRE!D654&lt;1000,TEXT(MADRE!D654,"0"),IF(MADRE!D654&lt;1000000,LEFT(TEXT(MADRE!D654,"0"),LEN(TEXT(MADRE!D654,"0"))-3)&amp;"."&amp;RIGHT(TEXT(MADRE!D654,"0"),3),LEFT(TEXT(MADRE!D654,"0"),LEN(TEXT(MADRE!D654,"0"))-6)&amp;"."&amp;MID(TEXT(MADRE!D654,"0"),LEN(TEXT(MADRE!D654,"0"))-5,3)&amp;"."&amp;RIGHT(TEXT(MADRE!D654,"0"),3))))</f>
        <v>🌱   VERBENAS ESPAÑOLA
📏   E. 4lts
💰   8.900</v>
      </c>
      <c r="D210" t="str">
        <f t="shared" si="2"/>
        <v>🌱   VERBENAS ESPAÑOLA
📏   E. 4lts
💰   8.900</v>
      </c>
    </row>
    <row r="211" spans="1:4" ht="90" customHeight="1" x14ac:dyDescent="0.25">
      <c r="A211" t="str">
        <f>TRIM(MADRE!A656)</f>
        <v>Vetiver (Chrysopogon zizanioides)</v>
      </c>
      <c r="B211" s="29" t="str">
        <f>"🌱   "&amp;UPPER(TRIM(MADRE!A656))&amp;CHAR(10)&amp;CHAR(10)&amp;"📏   "&amp;TRIM(MADRE!A657)&amp;CHAR(10)&amp;CHAR(10)&amp;"💰   "&amp;IF(MADRE!D657="","",IF(MADRE!D657&lt;1000,TEXT(MADRE!D657,"0"),IF(MADRE!D657&lt;1000000,LEFT(TEXT(MADRE!D657,"0"),LEN(TEXT(MADRE!D657,"0"))-3)&amp;"."&amp;RIGHT(TEXT(MADRE!D657,"0"),3),LEFT(TEXT(MADRE!D657,"0"),LEN(TEXT(MADRE!D657,"0"))-6)&amp;"."&amp;MID(TEXT(MADRE!D657,"0"),LEN(TEXT(MADRE!D657,"0"))-5,3)&amp;"."&amp;RIGHT(TEXT(MADRE!D657,"0"),3))))</f>
        <v>🌱   VETIVER (CHRYSOPOGON ZIZANIOIDES)
📏   E. 4lts
💰   9.900</v>
      </c>
      <c r="D211" t="str">
        <f t="shared" si="2"/>
        <v>🌱   VETIVER (CHRYSOPOGON ZIZANIOIDES)
📏   E. 4lts
💰   9.900</v>
      </c>
    </row>
    <row r="212" spans="1:4" ht="90" customHeight="1" x14ac:dyDescent="0.25">
      <c r="A212" t="str">
        <f>TRIM(MADRE!A659)</f>
        <v>Viburnum odoratissimum</v>
      </c>
      <c r="B212" s="29" t="str">
        <f>"🌱   "&amp;UPPER(TRIM(MADRE!A659))&amp;CHAR(10)&amp;CHAR(10)&amp;"📏   "&amp;TRIM(MADRE!A660)&amp;CHAR(10)&amp;CHAR(10)&amp;"💰   "&amp;IF(MADRE!D660="","",IF(MADRE!D660&lt;1000,TEXT(MADRE!D660,"0"),IF(MADRE!D660&lt;1000000,LEFT(TEXT(MADRE!D660,"0"),LEN(TEXT(MADRE!D660,"0"))-3)&amp;"."&amp;RIGHT(TEXT(MADRE!D660,"0"),3),LEFT(TEXT(MADRE!D660,"0"),LEN(TEXT(MADRE!D660,"0"))-6)&amp;"."&amp;MID(TEXT(MADRE!D660,"0"),LEN(TEXT(MADRE!D660,"0"))-5,3)&amp;"."&amp;RIGHT(TEXT(MADRE!D660,"0"),3))))&amp;CHAR(10)&amp;CHAR(10)&amp;"📏   "&amp;TRIM(MADRE!A661)&amp;CHAR(10)&amp;CHAR(10)&amp;"💰   "&amp;IF(MADRE!D661="","",IF(MADRE!D661&lt;1000,TEXT(MADRE!D661,"0"),IF(MADRE!D661&lt;1000000,LEFT(TEXT(MADRE!D661,"0"),LEN(TEXT(MADRE!D661,"0"))-3)&amp;"."&amp;RIGHT(TEXT(MADRE!D661,"0"),3),LEFT(TEXT(MADRE!D661,"0"),LEN(TEXT(MADRE!D661,"0"))-6)&amp;"."&amp;MID(TEXT(MADRE!D661,"0"),LEN(TEXT(MADRE!D661,"0"))-5,3)&amp;"."&amp;RIGHT(TEXT(MADRE!D661,"0"),3))))</f>
        <v>🌱   VIBURNUM ODORATISSIMUM
📏   E4lts
💰   12.232
📏   E 10lts
💰   27.000</v>
      </c>
      <c r="D212" t="str">
        <f t="shared" ref="D212:D220" si="3">B212</f>
        <v>🌱   VIBURNUM ODORATISSIMUM
📏   E4lts
💰   12.232
📏   E 10lts
💰   27.000</v>
      </c>
    </row>
    <row r="213" spans="1:4" ht="90" customHeight="1" x14ac:dyDescent="0.25">
      <c r="A213" t="str">
        <f>TRIM(MADRE!A662)</f>
        <v>Viburnum suspensus</v>
      </c>
      <c r="B213" s="29" t="str">
        <f>"🌱   "&amp;UPPER(TRIM(MADRE!A662))&amp;CHAR(10)&amp;CHAR(10)&amp;"📏   "&amp;TRIM(MADRE!A663)&amp;CHAR(10)&amp;CHAR(10)&amp;"💰   "&amp;IF(MADRE!D663="","",IF(MADRE!D663&lt;1000,TEXT(MADRE!D663,"0"),IF(MADRE!D663&lt;1000000,LEFT(TEXT(MADRE!D663,"0"),LEN(TEXT(MADRE!D663,"0"))-3)&amp;"."&amp;RIGHT(TEXT(MADRE!D663,"0"),3),LEFT(TEXT(MADRE!D663,"0"),LEN(TEXT(MADRE!D663,"0"))-6)&amp;"."&amp;MID(TEXT(MADRE!D663,"0"),LEN(TEXT(MADRE!D663,"0"))-5,3)&amp;"."&amp;RIGHT(TEXT(MADRE!D663,"0"),3))))&amp;CHAR(10)&amp;CHAR(10)&amp;"📏   "&amp;TRIM(MADRE!A664)&amp;CHAR(10)&amp;CHAR(10)&amp;"💰   "&amp;IF(MADRE!D664="","",IF(MADRE!D664&lt;1000,TEXT(MADRE!D664,"0"),IF(MADRE!D664&lt;1000000,LEFT(TEXT(MADRE!D664,"0"),LEN(TEXT(MADRE!D664,"0"))-3)&amp;"."&amp;RIGHT(TEXT(MADRE!D664,"0"),3),LEFT(TEXT(MADRE!D664,"0"),LEN(TEXT(MADRE!D664,"0"))-6)&amp;"."&amp;MID(TEXT(MADRE!D664,"0"),LEN(TEXT(MADRE!D664,"0"))-5,3)&amp;"."&amp;RIGHT(TEXT(MADRE!D664,"0"),3))))</f>
        <v>🌱   VIBURNUM SUSPENSUS
📏   E. 4lts
💰   12.232
📏   E. 10lts
💰   27.000</v>
      </c>
      <c r="D213" t="str">
        <f t="shared" si="3"/>
        <v>🌱   VIBURNUM SUSPENSUS
📏   E. 4lts
💰   12.232
📏   E. 10lts
💰   27.000</v>
      </c>
    </row>
    <row r="214" spans="1:4" ht="90" customHeight="1" x14ac:dyDescent="0.25">
      <c r="A214" t="str">
        <f>TRIM(MADRE!A665)</f>
        <v>Viburnum tinus (Laurentino).</v>
      </c>
      <c r="B214" s="29" t="str">
        <f>"🌱   "&amp;UPPER(TRIM(MADRE!A665))&amp;CHAR(10)&amp;CHAR(10)&amp;"📏   "&amp;TRIM(MADRE!A666)&amp;CHAR(10)&amp;CHAR(10)&amp;"💰   "&amp;IF(MADRE!D666="","",IF(MADRE!D666&lt;1000,TEXT(MADRE!D666,"0"),IF(MADRE!D666&lt;1000000,LEFT(TEXT(MADRE!D666,"0"),LEN(TEXT(MADRE!D666,"0"))-3)&amp;"."&amp;RIGHT(TEXT(MADRE!D666,"0"),3),LEFT(TEXT(MADRE!D666,"0"),LEN(TEXT(MADRE!D666,"0"))-6)&amp;"."&amp;MID(TEXT(MADRE!D666,"0"),LEN(TEXT(MADRE!D666,"0"))-5,3)&amp;"."&amp;RIGHT(TEXT(MADRE!D666,"0"),3))))&amp;CHAR(10)&amp;CHAR(10)&amp;"📏   "&amp;TRIM(MADRE!A667)&amp;CHAR(10)&amp;CHAR(10)&amp;"💰   "&amp;IF(MADRE!D667="","",IF(MADRE!D667&lt;1000,TEXT(MADRE!D667,"0"),IF(MADRE!D667&lt;1000000,LEFT(TEXT(MADRE!D667,"0"),LEN(TEXT(MADRE!D667,"0"))-3)&amp;"."&amp;RIGHT(TEXT(MADRE!D667,"0"),3),LEFT(TEXT(MADRE!D667,"0"),LEN(TEXT(MADRE!D667,"0"))-6)&amp;"."&amp;MID(TEXT(MADRE!D667,"0"),LEN(TEXT(MADRE!D667,"0"))-5,3)&amp;"."&amp;RIGHT(TEXT(MADRE!D667,"0"),3))))&amp;CHAR(10)&amp;CHAR(10)&amp;"📏   "&amp;TRIM(MADRE!A668)&amp;CHAR(10)&amp;CHAR(10)&amp;"💰   "&amp;IF(MADRE!D668="","",IF(MADRE!D668&lt;1000,TEXT(MADRE!D668,"0"),IF(MADRE!D668&lt;1000000,LEFT(TEXT(MADRE!D668,"0"),LEN(TEXT(MADRE!D668,"0"))-3)&amp;"."&amp;RIGHT(TEXT(MADRE!D668,"0"),3),LEFT(TEXT(MADRE!D668,"0"),LEN(TEXT(MADRE!D668,"0"))-6)&amp;"."&amp;MID(TEXT(MADRE!D668,"0"),LEN(TEXT(MADRE!D668,"0"))-5,3)&amp;"."&amp;RIGHT(TEXT(MADRE!D668,"0"),3))))&amp;CHAR(10)&amp;CHAR(10)&amp;"📏   "&amp;TRIM(MADRE!A669)&amp;CHAR(10)&amp;CHAR(10)&amp;"💰   "&amp;IF(MADRE!D669="","",IF(MADRE!D669&lt;1000,TEXT(MADRE!D669,"0"),IF(MADRE!D669&lt;1000000,LEFT(TEXT(MADRE!D669,"0"),LEN(TEXT(MADRE!D669,"0"))-3)&amp;"."&amp;RIGHT(TEXT(MADRE!D669,"0"),3),LEFT(TEXT(MADRE!D669,"0"),LEN(TEXT(MADRE!D669,"0"))-6)&amp;"."&amp;MID(TEXT(MADRE!D669,"0"),LEN(TEXT(MADRE!D669,"0"))-5,3)&amp;"."&amp;RIGHT(TEXT(MADRE!D669,"0"),3))))</f>
        <v>🌱   VIBURNUM TINUS (LAURENTINO).
📏   E. 4 lts
💰   12.232
📏   E. 10 lts 80cm
💰   27.000
📏   E. 15 lts 120cm
💰   36.500
📏   E. 20 lts 130-140cm
💰   49.000</v>
      </c>
      <c r="D214" t="str">
        <f t="shared" si="3"/>
        <v>🌱   VIBURNUM TINUS (LAURENTINO).
📏   E. 4 lts
💰   12.232
📏   E. 10 lts 80cm
💰   27.000
📏   E. 15 lts 120cm
💰   36.500
📏   E. 20 lts 130-140cm
💰   49.000</v>
      </c>
    </row>
    <row r="215" spans="1:4" ht="90" customHeight="1" x14ac:dyDescent="0.25">
      <c r="A215" t="str">
        <f>TRIM(MADRE!A670)</f>
        <v>Viburnum tinus compacto (Laurentino enano).</v>
      </c>
      <c r="B215" s="29" t="str">
        <f>"🌱   "&amp;UPPER(TRIM(MADRE!A670))&amp;CHAR(10)&amp;CHAR(10)&amp;"📏   "&amp;TRIM(MADRE!A671)&amp;CHAR(10)&amp;CHAR(10)&amp;"💰   "&amp;IF(MADRE!D671="","",IF(MADRE!D671&lt;1000,TEXT(MADRE!D671,"0"),IF(MADRE!D671&lt;1000000,LEFT(TEXT(MADRE!D671,"0"),LEN(TEXT(MADRE!D671,"0"))-3)&amp;"."&amp;RIGHT(TEXT(MADRE!D671,"0"),3),LEFT(TEXT(MADRE!D671,"0"),LEN(TEXT(MADRE!D671,"0"))-6)&amp;"."&amp;MID(TEXT(MADRE!D671,"0"),LEN(TEXT(MADRE!D671,"0"))-5,3)&amp;"."&amp;RIGHT(TEXT(MADRE!D671,"0"),3))))&amp;CHAR(10)&amp;CHAR(10)&amp;"📏   "&amp;TRIM(MADRE!A672)&amp;CHAR(10)&amp;CHAR(10)&amp;"💰   "&amp;IF(MADRE!D672="","",IF(MADRE!D672&lt;1000,TEXT(MADRE!D672,"0"),IF(MADRE!D672&lt;1000000,LEFT(TEXT(MADRE!D672,"0"),LEN(TEXT(MADRE!D672,"0"))-3)&amp;"."&amp;RIGHT(TEXT(MADRE!D672,"0"),3),LEFT(TEXT(MADRE!D672,"0"),LEN(TEXT(MADRE!D672,"0"))-6)&amp;"."&amp;MID(TEXT(MADRE!D672,"0"),LEN(TEXT(MADRE!D672,"0"))-5,3)&amp;"."&amp;RIGHT(TEXT(MADRE!D672,"0"),3))))</f>
        <v>🌱   VIBURNUM TINUS COMPACTO (LAURENTINO ENANO).
📏   E. 4 lts
💰   12.232
📏   E. 10 lts.
💰   27.000</v>
      </c>
      <c r="D215" t="str">
        <f t="shared" si="3"/>
        <v>🌱   VIBURNUM TINUS COMPACTO (LAURENTINO ENANO).
📏   E. 4 lts
💰   12.232
📏   E. 10 lts.
💰   27.000</v>
      </c>
    </row>
    <row r="216" spans="1:4" ht="90" customHeight="1" x14ac:dyDescent="0.25">
      <c r="A216" t="str">
        <f>TRIM(MADRE!A673)</f>
        <v>Vinca major.</v>
      </c>
      <c r="B216" s="29" t="str">
        <f>"🌱   "&amp;UPPER(TRIM(MADRE!A673))&amp;CHAR(10)&amp;CHAR(10)&amp;"📏   "&amp;TRIM(MADRE!A674)&amp;CHAR(10)&amp;CHAR(10)&amp;"💰   "&amp;IF(MADRE!D674="","",IF(MADRE!D674&lt;1000,TEXT(MADRE!D674,"0"),IF(MADRE!D674&lt;1000000,LEFT(TEXT(MADRE!D674,"0"),LEN(TEXT(MADRE!D674,"0"))-3)&amp;"."&amp;RIGHT(TEXT(MADRE!D674,"0"),3),LEFT(TEXT(MADRE!D674,"0"),LEN(TEXT(MADRE!D674,"0"))-6)&amp;"."&amp;MID(TEXT(MADRE!D674,"0"),LEN(TEXT(MADRE!D674,"0"))-5,3)&amp;"."&amp;RIGHT(TEXT(MADRE!D674,"0"),3))))</f>
        <v>🌱   VINCA MAJOR.
📏   4lts
💰   8.900</v>
      </c>
      <c r="D216" t="str">
        <f t="shared" si="3"/>
        <v>🌱   VINCA MAJOR.
📏   4lts
💰   8.900</v>
      </c>
    </row>
    <row r="217" spans="1:4" ht="90" customHeight="1" x14ac:dyDescent="0.25">
      <c r="A217" t="str">
        <f>TRIM(MADRE!A676)</f>
        <v>Vinca major variegata.</v>
      </c>
      <c r="B217" s="29" t="str">
        <f>"🌱   "&amp;UPPER(TRIM(MADRE!A676))&amp;CHAR(10)&amp;CHAR(10)&amp;"📏   "&amp;TRIM(MADRE!A677)&amp;CHAR(10)&amp;CHAR(10)&amp;"💰   "&amp;IF(MADRE!D677="","",IF(MADRE!D677&lt;1000,TEXT(MADRE!D677,"0"),IF(MADRE!D677&lt;1000000,LEFT(TEXT(MADRE!D677,"0"),LEN(TEXT(MADRE!D677,"0"))-3)&amp;"."&amp;RIGHT(TEXT(MADRE!D677,"0"),3),LEFT(TEXT(MADRE!D677,"0"),LEN(TEXT(MADRE!D677,"0"))-6)&amp;"."&amp;MID(TEXT(MADRE!D677,"0"),LEN(TEXT(MADRE!D677,"0"))-5,3)&amp;"."&amp;RIGHT(TEXT(MADRE!D677,"0"),3))))</f>
        <v>🌱   VINCA MAJOR VARIEGATA.
📏   4 lts
💰   8.900</v>
      </c>
      <c r="D217" t="str">
        <f t="shared" si="3"/>
        <v>🌱   VINCA MAJOR VARIEGATA.
📏   4 lts
💰   8.900</v>
      </c>
    </row>
    <row r="218" spans="1:4" ht="90" customHeight="1" x14ac:dyDescent="0.25">
      <c r="A218" t="str">
        <f>TRIM(MADRE!A679)</f>
        <v>Westringia fruticosa</v>
      </c>
      <c r="B218" s="29" t="str">
        <f>"🌱   "&amp;UPPER(TRIM(MADRE!A679))&amp;CHAR(10)&amp;CHAR(10)&amp;"📏   "&amp;TRIM(MADRE!A680)&amp;CHAR(10)&amp;CHAR(10)&amp;"💰   "&amp;IF(MADRE!D680="","",IF(MADRE!D680&lt;1000,TEXT(MADRE!D680,"0"),IF(MADRE!D680&lt;1000000,LEFT(TEXT(MADRE!D680,"0"),LEN(TEXT(MADRE!D680,"0"))-3)&amp;"."&amp;RIGHT(TEXT(MADRE!D680,"0"),3),LEFT(TEXT(MADRE!D680,"0"),LEN(TEXT(MADRE!D680,"0"))-6)&amp;"."&amp;MID(TEXT(MADRE!D680,"0"),LEN(TEXT(MADRE!D680,"0"))-5,3)&amp;"."&amp;RIGHT(TEXT(MADRE!D680,"0"),3))))&amp;CHAR(10)&amp;CHAR(10)&amp;"📏   "&amp;TRIM(MADRE!A681)&amp;CHAR(10)&amp;CHAR(10)&amp;"💰   "&amp;IF(MADRE!D681="","",IF(MADRE!D681&lt;1000,TEXT(MADRE!D681,"0"),IF(MADRE!D681&lt;1000000,LEFT(TEXT(MADRE!D681,"0"),LEN(TEXT(MADRE!D681,"0"))-3)&amp;"."&amp;RIGHT(TEXT(MADRE!D681,"0"),3),LEFT(TEXT(MADRE!D681,"0"),LEN(TEXT(MADRE!D681,"0"))-6)&amp;"."&amp;MID(TEXT(MADRE!D681,"0"),LEN(TEXT(MADRE!D681,"0"))-5,3)&amp;"."&amp;RIGHT(TEXT(MADRE!D681,"0"),3))))&amp;CHAR(10)&amp;CHAR(10)&amp;"📏   "&amp;TRIM(MADRE!A682)&amp;CHAR(10)&amp;CHAR(10)&amp;"💰   "&amp;IF(MADRE!D682="","",IF(MADRE!D682&lt;1000,TEXT(MADRE!D682,"0"),IF(MADRE!D682&lt;1000000,LEFT(TEXT(MADRE!D682,"0"),LEN(TEXT(MADRE!D682,"0"))-3)&amp;"."&amp;RIGHT(TEXT(MADRE!D682,"0"),3),LEFT(TEXT(MADRE!D682,"0"),LEN(TEXT(MADRE!D682,"0"))-6)&amp;"."&amp;MID(TEXT(MADRE!D682,"0"),LEN(TEXT(MADRE!D682,"0"))-5,3)&amp;"."&amp;RIGHT(TEXT(MADRE!D682,"0"),3))))&amp;CHAR(10)&amp;CHAR(10)&amp;"📏   "&amp;TRIM(MADRE!A683)&amp;CHAR(10)&amp;CHAR(10)&amp;"💰   "&amp;IF(MADRE!D683="","",IF(MADRE!D683&lt;1000,TEXT(MADRE!D683,"0"),IF(MADRE!D683&lt;1000000,LEFT(TEXT(MADRE!D683,"0"),LEN(TEXT(MADRE!D683,"0"))-3)&amp;"."&amp;RIGHT(TEXT(MADRE!D683,"0"),3),LEFT(TEXT(MADRE!D683,"0"),LEN(TEXT(MADRE!D683,"0"))-6)&amp;"."&amp;MID(TEXT(MADRE!D683,"0"),LEN(TEXT(MADRE!D683,"0"))-5,3)&amp;"."&amp;RIGHT(TEXT(MADRE!D683,"0"),3))))</f>
        <v>🌱   WESTRINGIA FRUTICOSA
📏   E. 4lts
💰   12.232
📏   Yucca verde
💰   0
📏   E. 4 lts.
💰   12.323
📏   E. 10lts
💰   27.000</v>
      </c>
      <c r="D218" t="str">
        <f t="shared" si="3"/>
        <v>🌱   WESTRINGIA FRUTICOSA
📏   E. 4lts
💰   12.232
📏   Yucca verde
💰   0
📏   E. 4 lts.
💰   12.323
📏   E. 10lts
💰   27.000</v>
      </c>
    </row>
    <row r="219" spans="1:4" ht="90" customHeight="1" x14ac:dyDescent="0.25">
      <c r="A219" t="str">
        <f>TRIM(MADRE!A684)</f>
        <v>Zephyranthes flor blanca</v>
      </c>
      <c r="B219" s="29" t="str">
        <f>"🌱   "&amp;UPPER(TRIM(MADRE!A684))&amp;CHAR(10)&amp;CHAR(10)&amp;"📏   "&amp;TRIM(MADRE!A685)&amp;CHAR(10)&amp;CHAR(10)&amp;"💰   "&amp;IF(MADRE!D685="","",IF(MADRE!D685&lt;1000,TEXT(MADRE!D685,"0"),IF(MADRE!D685&lt;1000000,LEFT(TEXT(MADRE!D685,"0"),LEN(TEXT(MADRE!D685,"0"))-3)&amp;"."&amp;RIGHT(TEXT(MADRE!D685,"0"),3),LEFT(TEXT(MADRE!D685,"0"),LEN(TEXT(MADRE!D685,"0"))-6)&amp;"."&amp;MID(TEXT(MADRE!D685,"0"),LEN(TEXT(MADRE!D685,"0"))-5,3)&amp;"."&amp;RIGHT(TEXT(MADRE!D685,"0"),3))))</f>
        <v>🌱   ZEPHYRANTHES FLOR BLANCA
📏   E. 4lts
💰   8.900</v>
      </c>
      <c r="D219" t="str">
        <f t="shared" si="3"/>
        <v>🌱   ZEPHYRANTHES FLOR BLANCA
📏   E. 4lts
💰   8.900</v>
      </c>
    </row>
    <row r="220" spans="1:4" ht="90" customHeight="1" x14ac:dyDescent="0.25">
      <c r="A220" t="str">
        <f>TRIM(MADRE!A720)</f>
        <v>Manzano de flor (no da frutos)</v>
      </c>
      <c r="B220" s="29" t="str">
        <f>"🌱   "&amp;UPPER(TRIM(MADRE!A720))&amp;CHAR(10)&amp;CHAR(10)&amp;"📏   "&amp;TRIM(MADRE!A722)&amp;CHAR(10)&amp;CHAR(10)&amp;"💰   "&amp;IF(MADRE!D722="","",IF(MADRE!D722&lt;1000,TEXT(MADRE!D722,"0"),IF(MADRE!D722&lt;1000000,LEFT(TEXT(MADRE!D722,"0"),LEN(TEXT(MADRE!D722,"0"))-3)&amp;"."&amp;RIGHT(TEXT(MADRE!D722,"0"),3),LEFT(TEXT(MADRE!D722,"0"),LEN(TEXT(MADRE!D722,"0"))-6)&amp;"."&amp;MID(TEXT(MADRE!D722,"0"),LEN(TEXT(MADRE!D722,"0"))-5,3)&amp;"."&amp;RIGHT(TEXT(MADRE!D722,"0"),3))))</f>
        <v xml:space="preserve">🌱   MANZANO DE FLOR (NO DA FRUTOS)
📏   Insumos.
💰   </v>
      </c>
      <c r="D220" t="str">
        <f t="shared" si="3"/>
        <v xml:space="preserve">🌱   MANZANO DE FLOR (NO DA FRUTOS)
📏   Insumos.
💰   </v>
      </c>
    </row>
    <row r="221" spans="1:4" ht="90" customHeight="1" x14ac:dyDescent="0.25">
      <c r="B221" s="29"/>
    </row>
    <row r="222" spans="1:4" ht="90" customHeight="1" x14ac:dyDescent="0.25">
      <c r="B222" s="29"/>
    </row>
    <row r="223" spans="1:4" ht="90" customHeight="1" x14ac:dyDescent="0.25">
      <c r="B223" s="29"/>
    </row>
    <row r="224" spans="1:4" ht="90" customHeight="1" x14ac:dyDescent="0.25">
      <c r="B224" s="29"/>
    </row>
    <row r="225" spans="2:2" ht="90" customHeight="1" x14ac:dyDescent="0.25">
      <c r="B225" s="29"/>
    </row>
    <row r="226" spans="2:2" ht="90" customHeight="1" x14ac:dyDescent="0.25">
      <c r="B226" s="29"/>
    </row>
    <row r="227" spans="2:2" ht="90" customHeight="1" x14ac:dyDescent="0.25">
      <c r="B227" s="29"/>
    </row>
    <row r="228" spans="2:2" ht="90" customHeight="1" x14ac:dyDescent="0.25">
      <c r="B228" s="29"/>
    </row>
    <row r="229" spans="2:2" ht="90" customHeight="1" x14ac:dyDescent="0.25">
      <c r="B229" s="29"/>
    </row>
    <row r="230" spans="2:2" ht="90" customHeight="1" x14ac:dyDescent="0.25">
      <c r="B230" s="29"/>
    </row>
    <row r="231" spans="2:2" ht="90" customHeight="1" x14ac:dyDescent="0.25">
      <c r="B231" s="29"/>
    </row>
    <row r="232" spans="2:2" ht="90" customHeight="1" x14ac:dyDescent="0.25">
      <c r="B232" s="29"/>
    </row>
    <row r="233" spans="2:2" ht="90" customHeight="1" x14ac:dyDescent="0.25">
      <c r="B233" s="29"/>
    </row>
    <row r="234" spans="2:2" ht="90" customHeight="1" x14ac:dyDescent="0.25">
      <c r="B234" s="29"/>
    </row>
    <row r="235" spans="2:2" ht="90" customHeight="1" x14ac:dyDescent="0.25">
      <c r="B235" s="29"/>
    </row>
    <row r="236" spans="2:2" ht="90" customHeight="1" x14ac:dyDescent="0.25">
      <c r="B236" s="29"/>
    </row>
    <row r="237" spans="2:2" ht="90" customHeight="1" x14ac:dyDescent="0.25">
      <c r="B237" s="29"/>
    </row>
    <row r="238" spans="2:2" ht="90" customHeight="1" x14ac:dyDescent="0.25">
      <c r="B238" s="29"/>
    </row>
    <row r="239" spans="2:2" ht="90" customHeight="1" x14ac:dyDescent="0.25">
      <c r="B239" s="29"/>
    </row>
    <row r="240" spans="2:2" ht="90" customHeight="1" x14ac:dyDescent="0.25">
      <c r="B240" s="29"/>
    </row>
    <row r="241" spans="2:2" ht="90" customHeight="1" x14ac:dyDescent="0.25">
      <c r="B241" s="29"/>
    </row>
    <row r="242" spans="2:2" ht="90" customHeight="1" x14ac:dyDescent="0.25">
      <c r="B242" s="29"/>
    </row>
    <row r="243" spans="2:2" ht="90" customHeight="1" x14ac:dyDescent="0.25">
      <c r="B243" s="29"/>
    </row>
    <row r="244" spans="2:2" ht="90" customHeight="1" x14ac:dyDescent="0.25">
      <c r="B244" s="29"/>
    </row>
    <row r="245" spans="2:2" ht="90" customHeight="1" x14ac:dyDescent="0.25">
      <c r="B245" s="29"/>
    </row>
    <row r="246" spans="2:2" ht="90" customHeight="1" x14ac:dyDescent="0.25">
      <c r="B246" s="29"/>
    </row>
    <row r="247" spans="2:2" ht="90" customHeight="1" x14ac:dyDescent="0.25">
      <c r="B247" s="29"/>
    </row>
    <row r="248" spans="2:2" ht="90" customHeight="1" x14ac:dyDescent="0.25">
      <c r="B248" s="29"/>
    </row>
    <row r="249" spans="2:2" ht="90" customHeight="1" x14ac:dyDescent="0.25">
      <c r="B249" s="29"/>
    </row>
    <row r="250" spans="2:2" ht="90" customHeight="1" x14ac:dyDescent="0.25">
      <c r="B250" s="29"/>
    </row>
    <row r="251" spans="2:2" ht="90" customHeight="1" x14ac:dyDescent="0.25">
      <c r="B251" s="29"/>
    </row>
    <row r="252" spans="2:2" ht="90" customHeight="1" x14ac:dyDescent="0.25">
      <c r="B252" s="29"/>
    </row>
    <row r="253" spans="2:2" ht="90" customHeight="1" x14ac:dyDescent="0.25">
      <c r="B253" s="29"/>
    </row>
    <row r="254" spans="2:2" ht="90" customHeight="1" x14ac:dyDescent="0.25">
      <c r="B254" s="29"/>
    </row>
    <row r="255" spans="2:2" ht="90" customHeight="1" x14ac:dyDescent="0.25">
      <c r="B255" s="2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MADRE</vt:lpstr>
      <vt:lpstr>WHATSAPP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2026-08-04T20:49:28Z</dcterms:created>
  <dcterms:modified xsi:type="dcterms:W3CDTF">2026-10-20T14:23:57Z</dcterms:modified>
</cp:coreProperties>
</file>